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" sheetId="1" state="visible" r:id="rId2"/>
    <sheet name="SO 101" sheetId="2" state="visible" r:id="rId3"/>
    <sheet name="SO 102" sheetId="3" state="visible" r:id="rId4"/>
    <sheet name="SO 901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<sst xmlns="http://schemas.openxmlformats.org/spreadsheetml/2006/main" count="680" uniqueCount="158">
  <si>
    <t xml:space="preserve">Rekapitulace ceny</t>
  </si>
  <si>
    <t xml:space="preserve">Stavba: ZR 2022 - Rokytno chodníky</t>
  </si>
  <si>
    <t xml:space="preserve">Varianta: ZŘ - Základní řešení</t>
  </si>
  <si>
    <t xml:space="preserve">Celková cena bez DPH:</t>
  </si>
  <si>
    <t xml:space="preserve">Celková cena s DPH:</t>
  </si>
  <si>
    <t xml:space="preserve">Objekt</t>
  </si>
  <si>
    <t xml:space="preserve">Popis</t>
  </si>
  <si>
    <t xml:space="preserve">Cena bez DPH</t>
  </si>
  <si>
    <t xml:space="preserve">DPH</t>
  </si>
  <si>
    <t xml:space="preserve">Cena s DPH</t>
  </si>
  <si>
    <t xml:space="preserve">SO 101</t>
  </si>
  <si>
    <t xml:space="preserve">Chodník - úsek č. 1</t>
  </si>
  <si>
    <t xml:space="preserve">SO 102</t>
  </si>
  <si>
    <t xml:space="preserve">Chodník - úsek č. 2</t>
  </si>
  <si>
    <t xml:space="preserve">SO 901</t>
  </si>
  <si>
    <t xml:space="preserve">DIO</t>
  </si>
  <si>
    <t xml:space="preserve">ASPE10</t>
  </si>
  <si>
    <t xml:space="preserve">5</t>
  </si>
  <si>
    <t xml:space="preserve">Soupis prací objektu</t>
  </si>
  <si>
    <t xml:space="preserve">3</t>
  </si>
  <si>
    <t xml:space="preserve">S</t>
  </si>
  <si>
    <t xml:space="preserve">Stavba: </t>
  </si>
  <si>
    <t xml:space="preserve">ZR 2022</t>
  </si>
  <si>
    <t xml:space="preserve">Rokytno chodníky</t>
  </si>
  <si>
    <t xml:space="preserve">0,00</t>
  </si>
  <si>
    <t xml:space="preserve">2</t>
  </si>
  <si>
    <t xml:space="preserve">O</t>
  </si>
  <si>
    <t xml:space="preserve">Rozpočet:</t>
  </si>
  <si>
    <t xml:space="preserve">15,00</t>
  </si>
  <si>
    <t xml:space="preserve">Typ</t>
  </si>
  <si>
    <t xml:space="preserve">Poř. číslo</t>
  </si>
  <si>
    <t xml:space="preserve">Kód položky</t>
  </si>
  <si>
    <t xml:space="preserve">Varianta</t>
  </si>
  <si>
    <t xml:space="preserve">Název položky</t>
  </si>
  <si>
    <t xml:space="preserve">MJ</t>
  </si>
  <si>
    <t xml:space="preserve">Množství</t>
  </si>
  <si>
    <t xml:space="preserve">Jednotková cena</t>
  </si>
  <si>
    <t xml:space="preserve">21,00</t>
  </si>
  <si>
    <t xml:space="preserve">Jednotková</t>
  </si>
  <si>
    <t xml:space="preserve">Celkem</t>
  </si>
  <si>
    <t xml:space="preserve">0</t>
  </si>
  <si>
    <t xml:space="preserve">1</t>
  </si>
  <si>
    <t xml:space="preserve">4</t>
  </si>
  <si>
    <t xml:space="preserve">6</t>
  </si>
  <si>
    <t xml:space="preserve">9</t>
  </si>
  <si>
    <t xml:space="preserve">10</t>
  </si>
  <si>
    <t xml:space="preserve">SD</t>
  </si>
  <si>
    <t xml:space="preserve">Všeobecné konstrukce a práce</t>
  </si>
  <si>
    <t xml:space="preserve">P</t>
  </si>
  <si>
    <t xml:space="preserve">16</t>
  </si>
  <si>
    <t xml:space="preserve">014101</t>
  </si>
  <si>
    <t xml:space="preserve">POPLATKY ZA SKLÁDKU</t>
  </si>
  <si>
    <t xml:space="preserve">M3</t>
  </si>
  <si>
    <t xml:space="preserve">PP</t>
  </si>
  <si>
    <t xml:space="preserve">VV</t>
  </si>
  <si>
    <t xml:space="preserve">vozovkové souvrství 
6,05=6,05000 [A]</t>
  </si>
  <si>
    <t xml:space="preserve">TS</t>
  </si>
  <si>
    <t xml:space="preserve">zahrnuje veškeré poplatky provozovateli skládky související s uložením odpadu na skládce.</t>
  </si>
  <si>
    <t xml:space="preserve">ŽB, beton, kámen 
betonové obrubníky silniční 
60,46*0,15*0,25=2,26725 [A] 
betonové obrubníky zahradní 
30,23*0,05*0,25=0,37788 [B] 
betonové dlaždice vč. podkladu ze šd 
2,748*3=8,24400 [C] 
A+B+C=10,88913 [D]</t>
  </si>
  <si>
    <t xml:space="preserve">Zemní práce</t>
  </si>
  <si>
    <t xml:space="preserve">15</t>
  </si>
  <si>
    <t xml:space="preserve">113134</t>
  </si>
  <si>
    <t xml:space="preserve">ODSTRANĚNÍ KRYTU ZPEVNĚNÝCH PLOCH S ASFALT POJIVEM, ODVOZ DO 5KM</t>
  </si>
  <si>
    <t xml:space="preserve">odstranění vozovky u obrubníku do hl. 100 mm</t>
  </si>
  <si>
    <t xml:space="preserve"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</si>
  <si>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13</t>
  </si>
  <si>
    <t xml:space="preserve">113184</t>
  </si>
  <si>
    <t xml:space="preserve">ODSTRANĚNÍ KRYTU ZPEVNĚNÝCH PLOCH Z DLAŽDIC, ODVOZ DO 5KM</t>
  </si>
  <si>
    <t xml:space="preserve">odstranění stávající dlažby 
2,748*3=8,24400 [A]</t>
  </si>
  <si>
    <t xml:space="preserve">11</t>
  </si>
  <si>
    <t xml:space="preserve">11351</t>
  </si>
  <si>
    <t xml:space="preserve">ODSTRANĚNÍ ZÁHONOVÝCH OBRUBNÍKŮ</t>
  </si>
  <si>
    <t xml:space="preserve">M</t>
  </si>
  <si>
    <t xml:space="preserve">113524</t>
  </si>
  <si>
    <t xml:space="preserve">ODSTRANĚNÍ CHODNÍKOVÝCH A SILNIČNÍCH OBRUBNÍKŮ BETONOVÝCH, ODVOZ DO 5KM</t>
  </si>
  <si>
    <t xml:space="preserve">17</t>
  </si>
  <si>
    <t xml:space="preserve">17780</t>
  </si>
  <si>
    <t xml:space="preserve">ZEMNÍ HRÁZKY Z NAKUPOVANÝCH MATERIÁLŮ</t>
  </si>
  <si>
    <t xml:space="preserve">rozprostření ornice za záhonové obrubníky 
5,0*0,10=0,50000 [A]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</si>
  <si>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</si>
  <si>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 xml:space="preserve">18</t>
  </si>
  <si>
    <t xml:space="preserve">18241</t>
  </si>
  <si>
    <t xml:space="preserve">ZALOŽENÍ TRÁVNÍKU RUČNÍM VÝSEVEM</t>
  </si>
  <si>
    <t xml:space="preserve">M2</t>
  </si>
  <si>
    <t xml:space="preserve">Zahrnuje dodání předepsané travní směsi, její výsev na ornici, zalévání, první pokosení, to vše bez ohledu na sklon terénu</t>
  </si>
  <si>
    <t xml:space="preserve">Vodorovné konstrukce</t>
  </si>
  <si>
    <t xml:space="preserve">45152</t>
  </si>
  <si>
    <t xml:space="preserve">PODKLADNÍ A VÝPLŇOVÉ VRSTVY Z KAMENIVA DRCENÉHO</t>
  </si>
  <si>
    <t xml:space="preserve">podkladní vrstva ŠD 0/32 tl. 100 mm 
9,16=9,16000 [A]</t>
  </si>
  <si>
    <t xml:space="preserve">položka zahrnuje dodávku předepsaného kameniva, mimostaveništní a vnitrostaveništní dopravu a jeho uložení 
není-li v zadávací dokumentaci uvedeno jinak, jedná se o nakupovaný materiál</t>
  </si>
  <si>
    <t xml:space="preserve">Komunikace</t>
  </si>
  <si>
    <t xml:space="preserve">21</t>
  </si>
  <si>
    <t xml:space="preserve">572213</t>
  </si>
  <si>
    <t xml:space="preserve">SPOJOVACÍ POSTŘIK Z EMULZE DO 0,5KG/M2</t>
  </si>
  <si>
    <t xml:space="preserve"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</si>
  <si>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 xml:space="preserve">19</t>
  </si>
  <si>
    <t xml:space="preserve">574A04</t>
  </si>
  <si>
    <t xml:space="preserve">ASFALTOVÝ BETON PRO OBRUSNÉ VRSTVY ACO 11+, 11S</t>
  </si>
  <si>
    <t xml:space="preserve">ACO 11+ tl. 50 mm</t>
  </si>
  <si>
    <t xml:space="preserve"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</si>
  <si>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 xml:space="preserve">20</t>
  </si>
  <si>
    <t xml:space="preserve">574C06</t>
  </si>
  <si>
    <t xml:space="preserve">ASFALTOVÝ BETON PRO LOŽNÍ VRSTVY ACL 16+, 16S</t>
  </si>
  <si>
    <t xml:space="preserve">ACL 16+ tl. 50 mm</t>
  </si>
  <si>
    <t xml:space="preserve">58251</t>
  </si>
  <si>
    <t xml:space="preserve">DLÁŽDĚNÉ KRYTY Z BETONOVÝCH DLAŽDIC DO LOŽE Z KAMENIVA</t>
  </si>
  <si>
    <t xml:space="preserve">betonová dlažba šedá tl. 60 mm do lože z HDK 4/8 tl. 30 mm</t>
  </si>
  <si>
    <t xml:space="preserve"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</si>
  <si>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 xml:space="preserve">betonová dlažba šedá tl. 80 mm do lože z HDK 4/8 tl. 30 mm</t>
  </si>
  <si>
    <t xml:space="preserve">betonová dlažba červená reliéf  tl. 80 mm do lože z HDK 4/8 tl. 30 mm</t>
  </si>
  <si>
    <t xml:space="preserve">23</t>
  </si>
  <si>
    <t xml:space="preserve">58910</t>
  </si>
  <si>
    <t xml:space="preserve">VÝPLŇ SPAR ASFALTEM</t>
  </si>
  <si>
    <t xml:space="preserve">položka zahrnuje: 
- dodávku předepsaného materiálu 
- vyčištění a výplň spar tímto materiálem</t>
  </si>
  <si>
    <t xml:space="preserve">8</t>
  </si>
  <si>
    <t xml:space="preserve">Potrubí</t>
  </si>
  <si>
    <t xml:space="preserve">14</t>
  </si>
  <si>
    <t xml:space="preserve">891959</t>
  </si>
  <si>
    <t xml:space="preserve">ZEMNÍ SOUPRAVY DN DO 700MM S POKLOPEM</t>
  </si>
  <si>
    <t xml:space="preserve">KUS</t>
  </si>
  <si>
    <t xml:space="preserve">- Položka zahrnuje kompletní montáž dle technologického předpisu, dodávku armatury, veškerou mimostaveništní a vnitrostaveništní dopravu.</t>
  </si>
  <si>
    <t xml:space="preserve">7</t>
  </si>
  <si>
    <t xml:space="preserve">89921</t>
  </si>
  <si>
    <t xml:space="preserve">VÝŠKOVÁ ÚPRAVA POKLOPŮ</t>
  </si>
  <si>
    <t xml:space="preserve">- položka výškové úpravy zahrnuje všechny nutné práce a materiály pro zvýšení nebo snížení zařízení (včetně nutné úpravy stávajícího povrchu vozovky nebo chodníku).</t>
  </si>
  <si>
    <t xml:space="preserve">89923</t>
  </si>
  <si>
    <t xml:space="preserve">VÝŠKOVÁ ÚPRAVA KRYCÍCH HRNCŮ</t>
  </si>
  <si>
    <t xml:space="preserve">Ostatní konstrukce a práce</t>
  </si>
  <si>
    <t xml:space="preserve">22</t>
  </si>
  <si>
    <t xml:space="preserve">93808</t>
  </si>
  <si>
    <t xml:space="preserve">OČIŠTĚNÍ VOZOVEK ZAMETENÍM</t>
  </si>
  <si>
    <t xml:space="preserve">položka zahrnuje očištění předepsaným způsobem včetně odklizení vzniklého odpadu</t>
  </si>
  <si>
    <t xml:space="preserve">91</t>
  </si>
  <si>
    <t xml:space="preserve">Doplňující konstrukce a práce</t>
  </si>
  <si>
    <t xml:space="preserve">12</t>
  </si>
  <si>
    <t xml:space="preserve">917211</t>
  </si>
  <si>
    <t xml:space="preserve">ZÁHONOVÉ OBRUBY Z BETONOVÝCH OBRUBNÍKŮ ŠÍŘ 50MM</t>
  </si>
  <si>
    <t xml:space="preserve">záhonové obrubníky tl. 50 mm vč. betonového lože C16/20 XF1</t>
  </si>
  <si>
    <t xml:space="preserve">Položka zahrnuje: 
dodání a pokládku betonových obrubníků o rozměrech předepsaných zadávací dokumentací 
betonové lože i boční betonovou opěrku.</t>
  </si>
  <si>
    <t xml:space="preserve">917224</t>
  </si>
  <si>
    <t xml:space="preserve">SILNIČNÍ A CHODNÍKOVÉ OBRUBY Z BETONOVÝCH OBRUBNÍKŮ ŠÍŘ 150MM</t>
  </si>
  <si>
    <t xml:space="preserve">betonové obrubníky tl. 150 mm vč. betonového lože C16/20 XF1 
12,5m snížené v místě vjezdu 
celkem 60,46m</t>
  </si>
  <si>
    <t xml:space="preserve">919112</t>
  </si>
  <si>
    <t xml:space="preserve">ŘEZÁNÍ ASFALTOVÉHO KRYTU VOZOVEK TL DO 100MM</t>
  </si>
  <si>
    <t xml:space="preserve">60,46*2=120,92000 [A]</t>
  </si>
  <si>
    <t xml:space="preserve">položka zahrnuje řezání vozovkové vrstvy v předepsané tloušťce, včetně spotřeby vody</t>
  </si>
  <si>
    <t xml:space="preserve">vozovkové souvrství 
16,40=16,40000 [A]</t>
  </si>
  <si>
    <t xml:space="preserve">ŽB, beton, kámen 
betonové obrubníky silniční 
164,01*0,15*0,25=6,15038 [A] 
betonové obrubníky zahradní 
82,005*0,05*0,25=1,02506 [B] 
betonové dlaždice vč. podkladu ze šd 
7,155*3=21,46500 [C] 
A+B+C=28,64044 [D]</t>
  </si>
  <si>
    <t xml:space="preserve">odstranění stávající dlažby 
7,155*3=21,46500 [A]</t>
  </si>
  <si>
    <t xml:space="preserve">rozprostření ornice za záhonové obrubníky 
10,0*0,10=1,00000 [A]</t>
  </si>
  <si>
    <t xml:space="preserve">podkladní vrstva ŠD 0/32 tl. 100 mm</t>
  </si>
  <si>
    <t xml:space="preserve">164,01=164,01000 [A]</t>
  </si>
  <si>
    <t xml:space="preserve">betonové obrubníky tl. 150 mm vč. betonového lože C16/20 XF1 
38,25m snížené v místě vjezdů 
celkem 164,01m</t>
  </si>
  <si>
    <t xml:space="preserve">2*164,01=328,02000 [A]</t>
  </si>
  <si>
    <t xml:space="preserve">02720</t>
  </si>
  <si>
    <t xml:space="preserve">POMOC PRÁCE ZŘÍZ NEBO ZAJIŠŤ REGULACI A OCHRANU DOPRAVY</t>
  </si>
  <si>
    <t xml:space="preserve">KPL</t>
  </si>
  <si>
    <t xml:space="preserve">zahrnuje veškeré náklady spojené s objednatelem požadovanými zařízeními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</si>
</sst>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\ _K_č_-;\-* #,##0.00\ _K_č_-;_-* \-??\ _K_č_-;_-@_-"/>
    <numFmt numFmtId="166" formatCode="_-* #,##0\ _K_č_-;\-* #,##0\ _K_č_-;_-* &quot;- &quot;_K_č_-;_-@_-"/>
    <numFmt numFmtId="167" formatCode="_-* #,##0.00&quot; Kč&quot;_-;\-* #,##0.00&quot; Kč&quot;_-;_-* \-??&quot; Kč&quot;_-;_-@_-"/>
    <numFmt numFmtId="168" formatCode="_-* #,##0&quot; Kč&quot;_-;\-* #,##0&quot; Kč&quot;_-;_-* &quot;- Kč&quot;_-;_-@_-"/>
    <numFmt numFmtId="169" formatCode="0\ %"/>
    <numFmt numFmtId="170" formatCode="#,##0.00"/>
    <numFmt numFmtId="171" formatCode="#,##0.00000"/>
  </numFmts>
  <fonts count="11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6"/>
      <name val="Arial"/>
      <family val="0"/>
      <charset val="1"/>
    </font>
    <font>
      <b val="true"/>
      <sz val="10"/>
      <name val="Arial"/>
      <family val="0"/>
      <charset val="1"/>
    </font>
    <font>
      <sz val="10"/>
      <color rgb="FFFFFFFF"/>
      <name val="Arial"/>
      <family val="0"/>
      <charset val="1"/>
    </font>
    <font>
      <b val="true"/>
      <sz val="11"/>
      <name val="Arial"/>
      <family val="0"/>
      <charset val="1"/>
    </font>
    <font>
      <i val="true"/>
      <sz val="1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CB441A"/>
        <bgColor rgb="FF993366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false" applyBorder="false" applyAlignment="false" applyProtection="false"/>
    <xf numFmtId="166" fontId="0" fillId="0" borderId="0" applyFont="false" applyBorder="false" applyAlignment="false" applyProtection="false"/>
    <xf numFmtId="167" fontId="0" fillId="0" borderId="0" applyFont="false" applyBorder="false" applyAlignment="false" applyProtection="false"/>
    <xf numFmtId="168" fontId="0" fillId="0" borderId="0" applyFont="fals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fals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24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7" fillId="2" borderId="0" xfId="24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2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7" fillId="0" borderId="2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0" xfId="24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0" xfId="24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3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2" borderId="2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1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1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1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4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4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7" fillId="2" borderId="4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2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0" borderId="2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24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2" xfId="24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4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2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7" fillId="2" borderId="1" xfId="24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" xfId="20"/>
    <cellStyle name="Comma [0]" xfId="21"/>
    <cellStyle name="Currency" xfId="22"/>
    <cellStyle name="Currency [0]" xfId="23"/>
    <cellStyle name="Normal" xfId="24"/>
    <cellStyle name="Percent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B441A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57240</xdr:colOff>
      <xdr:row>0</xdr:row>
      <xdr:rowOff>28440</xdr:rowOff>
    </xdr:from>
    <xdr:to>
      <xdr:col>0</xdr:col>
      <xdr:colOff>1390320</xdr:colOff>
      <xdr:row>3</xdr:row>
      <xdr:rowOff>28080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57240" y="28440"/>
          <a:ext cx="1333080" cy="57744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571680</xdr:colOff>
      <xdr:row>0</xdr:row>
      <xdr:rowOff>9360</xdr:rowOff>
    </xdr:from>
    <xdr:to>
      <xdr:col>2</xdr:col>
      <xdr:colOff>495000</xdr:colOff>
      <xdr:row>1</xdr:row>
      <xdr:rowOff>317160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571680" y="9360"/>
          <a:ext cx="749880" cy="46944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571680</xdr:colOff>
      <xdr:row>0</xdr:row>
      <xdr:rowOff>9360</xdr:rowOff>
    </xdr:from>
    <xdr:to>
      <xdr:col>2</xdr:col>
      <xdr:colOff>495000</xdr:colOff>
      <xdr:row>1</xdr:row>
      <xdr:rowOff>317160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571680" y="9360"/>
          <a:ext cx="749880" cy="46944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571680</xdr:colOff>
      <xdr:row>0</xdr:row>
      <xdr:rowOff>9360</xdr:rowOff>
    </xdr:from>
    <xdr:to>
      <xdr:col>2</xdr:col>
      <xdr:colOff>495000</xdr:colOff>
      <xdr:row>1</xdr:row>
      <xdr:rowOff>317160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571680" y="9360"/>
          <a:ext cx="749880" cy="469440"/>
        </a:xfrm>
        <a:prstGeom prst="rect">
          <a:avLst/>
        </a:prstGeom>
        <a:ln w="9525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5625" defaultRowHeight="12.75" zeroHeight="false" outlineLevelRow="0" outlineLevelCol="0"/>
  <cols>
    <col collapsed="false" customWidth="true" hidden="false" outlineLevel="0" max="1" min="1" style="0" width="25.71"/>
    <col collapsed="false" customWidth="true" hidden="false" outlineLevel="0" max="2" min="2" style="0" width="66.71"/>
    <col collapsed="false" customWidth="true" hidden="false" outlineLevel="0" max="5" min="3" style="0" width="20.71"/>
  </cols>
  <sheetData>
    <row r="1" customFormat="false" ht="12.75" hidden="false" customHeight="true" outlineLevel="0" collapsed="false">
      <c r="A1" s="1"/>
      <c r="B1" s="2"/>
      <c r="C1" s="2"/>
      <c r="D1" s="2"/>
      <c r="E1" s="2"/>
    </row>
    <row r="2" customFormat="false" ht="12.75" hidden="false" customHeight="true" outlineLevel="0" collapsed="false">
      <c r="A2" s="1"/>
      <c r="B2" s="3" t="s">
        <v>0</v>
      </c>
      <c r="C2" s="2"/>
      <c r="D2" s="2"/>
      <c r="E2" s="2"/>
    </row>
    <row r="3" customFormat="false" ht="20" hidden="false" customHeight="true" outlineLevel="0" collapsed="false">
      <c r="A3" s="1"/>
      <c r="B3" s="1"/>
      <c r="C3" s="2"/>
      <c r="D3" s="2"/>
      <c r="E3" s="2"/>
    </row>
    <row r="4" customFormat="false" ht="20" hidden="false" customHeight="true" outlineLevel="0" collapsed="false">
      <c r="A4" s="2"/>
      <c r="B4" s="4" t="s">
        <v>1</v>
      </c>
      <c r="C4" s="4"/>
      <c r="D4" s="4"/>
      <c r="E4" s="2"/>
    </row>
    <row r="5" customFormat="false" ht="12.75" hidden="false" customHeight="true" outlineLevel="0" collapsed="false">
      <c r="A5" s="2"/>
      <c r="B5" s="5" t="s">
        <v>2</v>
      </c>
      <c r="C5" s="5"/>
      <c r="D5" s="5"/>
      <c r="E5" s="2"/>
    </row>
    <row r="6" customFormat="false" ht="12.75" hidden="false" customHeight="true" outlineLevel="0" collapsed="false">
      <c r="A6" s="2"/>
      <c r="B6" s="6" t="s">
        <v>3</v>
      </c>
      <c r="C6" s="7" t="n">
        <f aca="false">SUM(C10:C12)</f>
        <v>0</v>
      </c>
      <c r="D6" s="2"/>
      <c r="E6" s="2"/>
    </row>
    <row r="7" customFormat="false" ht="12.75" hidden="false" customHeight="true" outlineLevel="0" collapsed="false">
      <c r="A7" s="2"/>
      <c r="B7" s="6" t="s">
        <v>4</v>
      </c>
      <c r="C7" s="7" t="n">
        <f aca="false">SUM(E10:E12)</f>
        <v>0</v>
      </c>
      <c r="D7" s="2"/>
      <c r="E7" s="2"/>
    </row>
    <row r="8" customFormat="false" ht="12.75" hidden="false" customHeight="true" outlineLevel="0" collapsed="false">
      <c r="A8" s="8"/>
      <c r="B8" s="8"/>
      <c r="C8" s="8"/>
      <c r="D8" s="8"/>
      <c r="E8" s="8"/>
    </row>
    <row r="9" customFormat="false" ht="12.75" hidden="false" customHeight="true" outlineLevel="0" collapsed="false">
      <c r="A9" s="9" t="s">
        <v>5</v>
      </c>
      <c r="B9" s="9" t="s">
        <v>6</v>
      </c>
      <c r="C9" s="9" t="s">
        <v>7</v>
      </c>
      <c r="D9" s="9" t="s">
        <v>8</v>
      </c>
      <c r="E9" s="9" t="s">
        <v>9</v>
      </c>
    </row>
    <row r="10" customFormat="false" ht="12.75" hidden="false" customHeight="true" outlineLevel="0" collapsed="false">
      <c r="A10" s="10" t="s">
        <v>10</v>
      </c>
      <c r="B10" s="10" t="s">
        <v>11</v>
      </c>
      <c r="C10" s="11" t="n">
        <f aca="false">'SO 101'!I3</f>
        <v>0</v>
      </c>
      <c r="D10" s="11" t="n">
        <f aca="false">'SO 101'!O2</f>
        <v>0</v>
      </c>
      <c r="E10" s="11" t="n">
        <f aca="false">C10+D10</f>
        <v>0</v>
      </c>
    </row>
    <row r="11" customFormat="false" ht="12.75" hidden="false" customHeight="true" outlineLevel="0" collapsed="false">
      <c r="A11" s="10" t="s">
        <v>12</v>
      </c>
      <c r="B11" s="10" t="s">
        <v>13</v>
      </c>
      <c r="C11" s="11" t="n">
        <f aca="false">'SO 102'!I3</f>
        <v>0</v>
      </c>
      <c r="D11" s="11" t="n">
        <f aca="false">'SO 102'!O2</f>
        <v>0</v>
      </c>
      <c r="E11" s="11" t="n">
        <f aca="false">C11+D11</f>
        <v>0</v>
      </c>
    </row>
    <row r="12" customFormat="false" ht="12.75" hidden="false" customHeight="true" outlineLevel="0" collapsed="false">
      <c r="A12" s="10" t="s">
        <v>14</v>
      </c>
      <c r="B12" s="10" t="s">
        <v>15</v>
      </c>
      <c r="C12" s="11" t="n">
        <f aca="false">'SO 901'!I3</f>
        <v>0</v>
      </c>
      <c r="D12" s="11" t="n">
        <f aca="false">'SO 901'!O2</f>
        <v>0</v>
      </c>
      <c r="E12" s="11" t="n">
        <f aca="false">C12+D12</f>
        <v>0</v>
      </c>
    </row>
  </sheetData>
  <mergeCells count="4">
    <mergeCell ref="A1:A3"/>
    <mergeCell ref="B2:B3"/>
    <mergeCell ref="B4:D4"/>
    <mergeCell ref="B5:D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8" activeCellId="0" sqref="A8"/>
    </sheetView>
  </sheetViews>
  <sheetFormatPr defaultColWidth="9.15625" defaultRowHeight="12.75" zeroHeight="false" outlineLevelRow="0" outlineLevelCol="0"/>
  <cols>
    <col collapsed="false" customWidth="false" hidden="true" outlineLevel="0" max="1" min="1" style="0" width="9.14"/>
    <col collapsed="false" customWidth="true" hidden="false" outlineLevel="0" max="2" min="2" style="0" width="11.72"/>
    <col collapsed="false" customWidth="true" hidden="false" outlineLevel="0" max="3" min="3" style="0" width="14.71"/>
    <col collapsed="false" customWidth="true" hidden="false" outlineLevel="0" max="4" min="4" style="0" width="9.71"/>
    <col collapsed="false" customWidth="true" hidden="false" outlineLevel="0" max="5" min="5" style="0" width="70.72"/>
    <col collapsed="false" customWidth="true" hidden="false" outlineLevel="0" max="6" min="6" style="0" width="11.72"/>
    <col collapsed="false" customWidth="true" hidden="false" outlineLevel="0" max="9" min="7" style="0" width="16.71"/>
    <col collapsed="false" customWidth="false" hidden="true" outlineLevel="0" max="18" min="15" style="0" width="9.14"/>
  </cols>
  <sheetData>
    <row r="1" customFormat="false" ht="12.75" hidden="false" customHeight="true" outlineLevel="0" collapsed="false">
      <c r="A1" s="0" t="s">
        <v>16</v>
      </c>
      <c r="B1" s="2"/>
      <c r="C1" s="2"/>
      <c r="D1" s="2"/>
      <c r="E1" s="2"/>
      <c r="F1" s="2"/>
      <c r="G1" s="2"/>
      <c r="H1" s="2"/>
      <c r="I1" s="2"/>
      <c r="P1" s="0" t="s">
        <v>17</v>
      </c>
    </row>
    <row r="2" customFormat="false" ht="25" hidden="false" customHeight="true" outlineLevel="0" collapsed="false">
      <c r="B2" s="2"/>
      <c r="C2" s="2"/>
      <c r="D2" s="2"/>
      <c r="E2" s="12" t="s">
        <v>18</v>
      </c>
      <c r="F2" s="2"/>
      <c r="G2" s="2"/>
      <c r="H2" s="8"/>
      <c r="I2" s="8"/>
      <c r="O2" s="0" t="n">
        <f aca="false">0+O8+O17+O42+O47+O76+O89+O94</f>
        <v>0</v>
      </c>
      <c r="P2" s="0" t="s">
        <v>19</v>
      </c>
    </row>
    <row r="3" customFormat="false" ht="15" hidden="false" customHeight="true" outlineLevel="0" collapsed="false">
      <c r="A3" s="0" t="s">
        <v>20</v>
      </c>
      <c r="B3" s="13" t="s">
        <v>21</v>
      </c>
      <c r="C3" s="14" t="s">
        <v>22</v>
      </c>
      <c r="D3" s="14"/>
      <c r="E3" s="15" t="s">
        <v>23</v>
      </c>
      <c r="F3" s="2"/>
      <c r="G3" s="16"/>
      <c r="H3" s="17" t="s">
        <v>10</v>
      </c>
      <c r="I3" s="18" t="n">
        <f aca="false">0+I8+I17+I42+I47+I76+I89+I94</f>
        <v>0</v>
      </c>
      <c r="O3" s="0" t="s">
        <v>24</v>
      </c>
      <c r="P3" s="0" t="s">
        <v>25</v>
      </c>
    </row>
    <row r="4" customFormat="false" ht="15" hidden="false" customHeight="true" outlineLevel="0" collapsed="false">
      <c r="A4" s="0" t="s">
        <v>26</v>
      </c>
      <c r="B4" s="19" t="s">
        <v>27</v>
      </c>
      <c r="C4" s="20" t="s">
        <v>10</v>
      </c>
      <c r="D4" s="20"/>
      <c r="E4" s="21" t="s">
        <v>11</v>
      </c>
      <c r="F4" s="8"/>
      <c r="G4" s="8"/>
      <c r="H4" s="22"/>
      <c r="I4" s="22"/>
      <c r="O4" s="0" t="s">
        <v>28</v>
      </c>
      <c r="P4" s="0" t="s">
        <v>25</v>
      </c>
    </row>
    <row r="5" customFormat="false" ht="12.75" hidden="false" customHeight="true" outlineLevel="0" collapsed="false">
      <c r="A5" s="23" t="s">
        <v>29</v>
      </c>
      <c r="B5" s="23" t="s">
        <v>30</v>
      </c>
      <c r="C5" s="23" t="s">
        <v>31</v>
      </c>
      <c r="D5" s="23" t="s">
        <v>32</v>
      </c>
      <c r="E5" s="23" t="s">
        <v>33</v>
      </c>
      <c r="F5" s="23" t="s">
        <v>34</v>
      </c>
      <c r="G5" s="23" t="s">
        <v>35</v>
      </c>
      <c r="H5" s="23" t="s">
        <v>36</v>
      </c>
      <c r="I5" s="23"/>
      <c r="O5" s="0" t="s">
        <v>37</v>
      </c>
      <c r="P5" s="0" t="s">
        <v>25</v>
      </c>
    </row>
    <row r="6" customFormat="false" ht="12.75" hidden="false" customHeight="true" outlineLevel="0" collapsed="false">
      <c r="A6" s="23"/>
      <c r="B6" s="23"/>
      <c r="C6" s="23"/>
      <c r="D6" s="23"/>
      <c r="E6" s="23"/>
      <c r="F6" s="23"/>
      <c r="G6" s="23"/>
      <c r="H6" s="23" t="s">
        <v>38</v>
      </c>
      <c r="I6" s="23" t="s">
        <v>39</v>
      </c>
    </row>
    <row r="7" customFormat="false" ht="12.75" hidden="false" customHeight="true" outlineLevel="0" collapsed="false">
      <c r="A7" s="23" t="s">
        <v>40</v>
      </c>
      <c r="B7" s="23" t="s">
        <v>41</v>
      </c>
      <c r="C7" s="23" t="s">
        <v>25</v>
      </c>
      <c r="D7" s="23" t="s">
        <v>19</v>
      </c>
      <c r="E7" s="23" t="s">
        <v>42</v>
      </c>
      <c r="F7" s="23" t="s">
        <v>17</v>
      </c>
      <c r="G7" s="23" t="s">
        <v>43</v>
      </c>
      <c r="H7" s="23" t="s">
        <v>44</v>
      </c>
      <c r="I7" s="23" t="s">
        <v>45</v>
      </c>
    </row>
    <row r="8" customFormat="false" ht="12.75" hidden="false" customHeight="true" outlineLevel="0" collapsed="false">
      <c r="A8" s="22" t="s">
        <v>46</v>
      </c>
      <c r="B8" s="22"/>
      <c r="C8" s="24" t="s">
        <v>40</v>
      </c>
      <c r="D8" s="22"/>
      <c r="E8" s="25" t="s">
        <v>47</v>
      </c>
      <c r="F8" s="22"/>
      <c r="G8" s="22"/>
      <c r="H8" s="22"/>
      <c r="I8" s="26" t="n">
        <f aca="false">0+Q8</f>
        <v>0</v>
      </c>
      <c r="O8" s="0" t="n">
        <f aca="false">0+R8</f>
        <v>0</v>
      </c>
      <c r="Q8" s="0" t="n">
        <f aca="false">0+I9+I13</f>
        <v>0</v>
      </c>
      <c r="R8" s="0" t="n">
        <f aca="false">0+O9+O13</f>
        <v>0</v>
      </c>
    </row>
    <row r="9" customFormat="false" ht="12.75" hidden="false" customHeight="false" outlineLevel="0" collapsed="false">
      <c r="A9" s="27" t="s">
        <v>48</v>
      </c>
      <c r="B9" s="28" t="s">
        <v>49</v>
      </c>
      <c r="C9" s="28" t="s">
        <v>50</v>
      </c>
      <c r="D9" s="27"/>
      <c r="E9" s="29" t="s">
        <v>51</v>
      </c>
      <c r="F9" s="30" t="s">
        <v>52</v>
      </c>
      <c r="G9" s="31" t="n">
        <v>6.05</v>
      </c>
      <c r="H9" s="32" t="n">
        <v>0</v>
      </c>
      <c r="I9" s="32" t="n">
        <f aca="false">ROUND(ROUND(H9,2)*ROUND(G9,5),2)</f>
        <v>0</v>
      </c>
      <c r="O9" s="0" t="n">
        <f aca="false">(I9*21)/100</f>
        <v>0</v>
      </c>
      <c r="P9" s="0" t="s">
        <v>25</v>
      </c>
    </row>
    <row r="10" customFormat="false" ht="12.75" hidden="false" customHeight="false" outlineLevel="0" collapsed="false">
      <c r="A10" s="33" t="s">
        <v>53</v>
      </c>
      <c r="E10" s="34"/>
    </row>
    <row r="11" customFormat="false" ht="25.5" hidden="false" customHeight="false" outlineLevel="0" collapsed="false">
      <c r="A11" s="35" t="s">
        <v>54</v>
      </c>
      <c r="E11" s="36" t="s">
        <v>55</v>
      </c>
    </row>
    <row r="12" customFormat="false" ht="25.5" hidden="false" customHeight="false" outlineLevel="0" collapsed="false">
      <c r="A12" s="0" t="s">
        <v>56</v>
      </c>
      <c r="E12" s="34" t="s">
        <v>57</v>
      </c>
    </row>
    <row r="13" customFormat="false" ht="12.75" hidden="false" customHeight="false" outlineLevel="0" collapsed="false">
      <c r="A13" s="27" t="s">
        <v>48</v>
      </c>
      <c r="B13" s="28" t="s">
        <v>45</v>
      </c>
      <c r="C13" s="28" t="s">
        <v>50</v>
      </c>
      <c r="D13" s="27" t="s">
        <v>41</v>
      </c>
      <c r="E13" s="29" t="s">
        <v>51</v>
      </c>
      <c r="F13" s="30" t="s">
        <v>52</v>
      </c>
      <c r="G13" s="31" t="n">
        <v>10.88913</v>
      </c>
      <c r="H13" s="32" t="n">
        <v>0</v>
      </c>
      <c r="I13" s="32" t="n">
        <f aca="false">ROUND(ROUND(H13,2)*ROUND(G13,5),2)</f>
        <v>0</v>
      </c>
      <c r="O13" s="0" t="n">
        <f aca="false">(I13*21)/100</f>
        <v>0</v>
      </c>
      <c r="P13" s="0" t="s">
        <v>25</v>
      </c>
    </row>
    <row r="14" customFormat="false" ht="12.75" hidden="false" customHeight="false" outlineLevel="0" collapsed="false">
      <c r="A14" s="33" t="s">
        <v>53</v>
      </c>
      <c r="E14" s="34"/>
    </row>
    <row r="15" customFormat="false" ht="102" hidden="false" customHeight="false" outlineLevel="0" collapsed="false">
      <c r="A15" s="35" t="s">
        <v>54</v>
      </c>
      <c r="E15" s="36" t="s">
        <v>58</v>
      </c>
    </row>
    <row r="16" customFormat="false" ht="25.5" hidden="false" customHeight="false" outlineLevel="0" collapsed="false">
      <c r="A16" s="0" t="s">
        <v>56</v>
      </c>
      <c r="E16" s="34" t="s">
        <v>57</v>
      </c>
    </row>
    <row r="17" customFormat="false" ht="12.75" hidden="false" customHeight="true" outlineLevel="0" collapsed="false">
      <c r="A17" s="8" t="s">
        <v>46</v>
      </c>
      <c r="B17" s="8"/>
      <c r="C17" s="37" t="s">
        <v>41</v>
      </c>
      <c r="D17" s="8"/>
      <c r="E17" s="25" t="s">
        <v>59</v>
      </c>
      <c r="F17" s="8"/>
      <c r="G17" s="8"/>
      <c r="H17" s="8"/>
      <c r="I17" s="38" t="n">
        <f aca="false">0+Q17</f>
        <v>0</v>
      </c>
      <c r="O17" s="0" t="n">
        <f aca="false">0+R17</f>
        <v>0</v>
      </c>
      <c r="Q17" s="0" t="n">
        <f aca="false">0+I18+I22+I26+I30+I34+I38</f>
        <v>0</v>
      </c>
      <c r="R17" s="0" t="n">
        <f aca="false">0+O18+O22+O26+O30+O34+O38</f>
        <v>0</v>
      </c>
    </row>
    <row r="18" customFormat="false" ht="25.5" hidden="false" customHeight="false" outlineLevel="0" collapsed="false">
      <c r="A18" s="27" t="s">
        <v>48</v>
      </c>
      <c r="B18" s="28" t="s">
        <v>60</v>
      </c>
      <c r="C18" s="28" t="s">
        <v>61</v>
      </c>
      <c r="D18" s="27"/>
      <c r="E18" s="29" t="s">
        <v>62</v>
      </c>
      <c r="F18" s="30" t="s">
        <v>52</v>
      </c>
      <c r="G18" s="31" t="n">
        <v>6.05</v>
      </c>
      <c r="H18" s="32" t="n">
        <v>0</v>
      </c>
      <c r="I18" s="32" t="n">
        <f aca="false">ROUND(ROUND(H18,2)*ROUND(G18,5),2)</f>
        <v>0</v>
      </c>
      <c r="O18" s="0" t="n">
        <f aca="false">(I18*21)/100</f>
        <v>0</v>
      </c>
      <c r="P18" s="0" t="s">
        <v>25</v>
      </c>
    </row>
    <row r="19" customFormat="false" ht="12.75" hidden="false" customHeight="false" outlineLevel="0" collapsed="false">
      <c r="A19" s="33" t="s">
        <v>53</v>
      </c>
      <c r="E19" s="34"/>
    </row>
    <row r="20" customFormat="false" ht="12.75" hidden="false" customHeight="false" outlineLevel="0" collapsed="false">
      <c r="A20" s="35" t="s">
        <v>54</v>
      </c>
      <c r="E20" s="36" t="s">
        <v>63</v>
      </c>
    </row>
    <row r="21" customFormat="false" ht="63.75" hidden="false" customHeight="false" outlineLevel="0" collapsed="false">
      <c r="A21" s="0" t="s">
        <v>56</v>
      </c>
      <c r="E21" s="34" t="s">
        <v>64</v>
      </c>
    </row>
    <row r="22" customFormat="false" ht="12.75" hidden="false" customHeight="false" outlineLevel="0" collapsed="false">
      <c r="A22" s="27" t="s">
        <v>48</v>
      </c>
      <c r="B22" s="28" t="s">
        <v>65</v>
      </c>
      <c r="C22" s="28" t="s">
        <v>66</v>
      </c>
      <c r="D22" s="27"/>
      <c r="E22" s="29" t="s">
        <v>67</v>
      </c>
      <c r="F22" s="30" t="s">
        <v>52</v>
      </c>
      <c r="G22" s="31" t="n">
        <v>8.244</v>
      </c>
      <c r="H22" s="32" t="n">
        <v>0</v>
      </c>
      <c r="I22" s="32" t="n">
        <f aca="false">ROUND(ROUND(H22,2)*ROUND(G22,5),2)</f>
        <v>0</v>
      </c>
      <c r="O22" s="0" t="n">
        <f aca="false">(I22*21)/100</f>
        <v>0</v>
      </c>
      <c r="P22" s="0" t="s">
        <v>25</v>
      </c>
    </row>
    <row r="23" customFormat="false" ht="12.75" hidden="false" customHeight="false" outlineLevel="0" collapsed="false">
      <c r="A23" s="33" t="s">
        <v>53</v>
      </c>
      <c r="E23" s="34"/>
    </row>
    <row r="24" customFormat="false" ht="25.5" hidden="false" customHeight="false" outlineLevel="0" collapsed="false">
      <c r="A24" s="35" t="s">
        <v>54</v>
      </c>
      <c r="E24" s="36" t="s">
        <v>68</v>
      </c>
    </row>
    <row r="25" customFormat="false" ht="63.75" hidden="false" customHeight="false" outlineLevel="0" collapsed="false">
      <c r="A25" s="0" t="s">
        <v>56</v>
      </c>
      <c r="E25" s="34" t="s">
        <v>64</v>
      </c>
    </row>
    <row r="26" customFormat="false" ht="12.75" hidden="false" customHeight="false" outlineLevel="0" collapsed="false">
      <c r="A26" s="27" t="s">
        <v>48</v>
      </c>
      <c r="B26" s="28" t="s">
        <v>69</v>
      </c>
      <c r="C26" s="28" t="s">
        <v>70</v>
      </c>
      <c r="D26" s="27"/>
      <c r="E26" s="29" t="s">
        <v>71</v>
      </c>
      <c r="F26" s="30" t="s">
        <v>72</v>
      </c>
      <c r="G26" s="31" t="n">
        <v>30.23</v>
      </c>
      <c r="H26" s="32" t="n">
        <v>0</v>
      </c>
      <c r="I26" s="32" t="n">
        <f aca="false">ROUND(ROUND(H26,2)*ROUND(G26,5),2)</f>
        <v>0</v>
      </c>
      <c r="O26" s="0" t="n">
        <f aca="false">(I26*21)/100</f>
        <v>0</v>
      </c>
      <c r="P26" s="0" t="s">
        <v>25</v>
      </c>
    </row>
    <row r="27" customFormat="false" ht="12.75" hidden="false" customHeight="false" outlineLevel="0" collapsed="false">
      <c r="A27" s="33" t="s">
        <v>53</v>
      </c>
      <c r="E27" s="34"/>
    </row>
    <row r="28" customFormat="false" ht="12.75" hidden="false" customHeight="false" outlineLevel="0" collapsed="false">
      <c r="A28" s="35" t="s">
        <v>54</v>
      </c>
      <c r="E28" s="36"/>
    </row>
    <row r="29" customFormat="false" ht="63.75" hidden="false" customHeight="false" outlineLevel="0" collapsed="false">
      <c r="A29" s="0" t="s">
        <v>56</v>
      </c>
      <c r="E29" s="34" t="s">
        <v>64</v>
      </c>
    </row>
    <row r="30" customFormat="false" ht="25.5" hidden="false" customHeight="false" outlineLevel="0" collapsed="false">
      <c r="A30" s="27" t="s">
        <v>48</v>
      </c>
      <c r="B30" s="28" t="s">
        <v>44</v>
      </c>
      <c r="C30" s="28" t="s">
        <v>73</v>
      </c>
      <c r="D30" s="27"/>
      <c r="E30" s="29" t="s">
        <v>74</v>
      </c>
      <c r="F30" s="30" t="s">
        <v>72</v>
      </c>
      <c r="G30" s="31" t="n">
        <v>60.46</v>
      </c>
      <c r="H30" s="32" t="n">
        <v>0</v>
      </c>
      <c r="I30" s="32" t="n">
        <f aca="false">ROUND(ROUND(H30,2)*ROUND(G30,5),2)</f>
        <v>0</v>
      </c>
      <c r="O30" s="0" t="n">
        <f aca="false">(I30*21)/100</f>
        <v>0</v>
      </c>
      <c r="P30" s="0" t="s">
        <v>25</v>
      </c>
    </row>
    <row r="31" customFormat="false" ht="12.75" hidden="false" customHeight="false" outlineLevel="0" collapsed="false">
      <c r="A31" s="33" t="s">
        <v>53</v>
      </c>
      <c r="E31" s="34"/>
    </row>
    <row r="32" customFormat="false" ht="12.75" hidden="false" customHeight="false" outlineLevel="0" collapsed="false">
      <c r="A32" s="35" t="s">
        <v>54</v>
      </c>
      <c r="E32" s="36"/>
    </row>
    <row r="33" customFormat="false" ht="63.75" hidden="false" customHeight="false" outlineLevel="0" collapsed="false">
      <c r="A33" s="0" t="s">
        <v>56</v>
      </c>
      <c r="E33" s="34" t="s">
        <v>64</v>
      </c>
    </row>
    <row r="34" customFormat="false" ht="12.75" hidden="false" customHeight="false" outlineLevel="0" collapsed="false">
      <c r="A34" s="27" t="s">
        <v>48</v>
      </c>
      <c r="B34" s="28" t="s">
        <v>75</v>
      </c>
      <c r="C34" s="28" t="s">
        <v>76</v>
      </c>
      <c r="D34" s="27"/>
      <c r="E34" s="29" t="s">
        <v>77</v>
      </c>
      <c r="F34" s="30" t="s">
        <v>52</v>
      </c>
      <c r="G34" s="31" t="n">
        <v>0.5</v>
      </c>
      <c r="H34" s="32" t="n">
        <v>0</v>
      </c>
      <c r="I34" s="32" t="n">
        <f aca="false">ROUND(ROUND(H34,2)*ROUND(G34,5),2)</f>
        <v>0</v>
      </c>
      <c r="O34" s="0" t="n">
        <f aca="false">(I34*21)/100</f>
        <v>0</v>
      </c>
      <c r="P34" s="0" t="s">
        <v>25</v>
      </c>
    </row>
    <row r="35" customFormat="false" ht="12.75" hidden="false" customHeight="false" outlineLevel="0" collapsed="false">
      <c r="A35" s="33" t="s">
        <v>53</v>
      </c>
      <c r="E35" s="34"/>
    </row>
    <row r="36" customFormat="false" ht="25.5" hidden="false" customHeight="false" outlineLevel="0" collapsed="false">
      <c r="A36" s="35" t="s">
        <v>54</v>
      </c>
      <c r="E36" s="36" t="s">
        <v>78</v>
      </c>
    </row>
    <row r="37" customFormat="false" ht="280.5" hidden="false" customHeight="false" outlineLevel="0" collapsed="false">
      <c r="A37" s="0" t="s">
        <v>56</v>
      </c>
      <c r="E37" s="34" t="s">
        <v>79</v>
      </c>
    </row>
    <row r="38" customFormat="false" ht="12.75" hidden="false" customHeight="false" outlineLevel="0" collapsed="false">
      <c r="A38" s="27" t="s">
        <v>48</v>
      </c>
      <c r="B38" s="28" t="s">
        <v>80</v>
      </c>
      <c r="C38" s="28" t="s">
        <v>81</v>
      </c>
      <c r="D38" s="27"/>
      <c r="E38" s="29" t="s">
        <v>82</v>
      </c>
      <c r="F38" s="30" t="s">
        <v>83</v>
      </c>
      <c r="G38" s="31" t="n">
        <v>5</v>
      </c>
      <c r="H38" s="32" t="n">
        <v>0</v>
      </c>
      <c r="I38" s="32" t="n">
        <f aca="false">ROUND(ROUND(H38,2)*ROUND(G38,5),2)</f>
        <v>0</v>
      </c>
      <c r="O38" s="0" t="n">
        <f aca="false">(I38*21)/100</f>
        <v>0</v>
      </c>
      <c r="P38" s="0" t="s">
        <v>25</v>
      </c>
    </row>
    <row r="39" customFormat="false" ht="12.75" hidden="false" customHeight="false" outlineLevel="0" collapsed="false">
      <c r="A39" s="33" t="s">
        <v>53</v>
      </c>
      <c r="E39" s="34"/>
    </row>
    <row r="40" customFormat="false" ht="12.75" hidden="false" customHeight="false" outlineLevel="0" collapsed="false">
      <c r="A40" s="35" t="s">
        <v>54</v>
      </c>
      <c r="E40" s="36"/>
    </row>
    <row r="41" customFormat="false" ht="25.5" hidden="false" customHeight="false" outlineLevel="0" collapsed="false">
      <c r="A41" s="0" t="s">
        <v>56</v>
      </c>
      <c r="E41" s="34" t="s">
        <v>84</v>
      </c>
    </row>
    <row r="42" customFormat="false" ht="12.75" hidden="false" customHeight="true" outlineLevel="0" collapsed="false">
      <c r="A42" s="8" t="s">
        <v>46</v>
      </c>
      <c r="B42" s="8"/>
      <c r="C42" s="37" t="s">
        <v>42</v>
      </c>
      <c r="D42" s="8"/>
      <c r="E42" s="25" t="s">
        <v>85</v>
      </c>
      <c r="F42" s="8"/>
      <c r="G42" s="8"/>
      <c r="H42" s="8"/>
      <c r="I42" s="38" t="n">
        <f aca="false">0+Q42</f>
        <v>0</v>
      </c>
      <c r="O42" s="0" t="n">
        <f aca="false">0+R42</f>
        <v>0</v>
      </c>
      <c r="Q42" s="0" t="n">
        <f aca="false">0+I43</f>
        <v>0</v>
      </c>
      <c r="R42" s="0" t="n">
        <f aca="false">0+O43</f>
        <v>0</v>
      </c>
    </row>
    <row r="43" customFormat="false" ht="12.75" hidden="false" customHeight="false" outlineLevel="0" collapsed="false">
      <c r="A43" s="27" t="s">
        <v>48</v>
      </c>
      <c r="B43" s="28" t="s">
        <v>42</v>
      </c>
      <c r="C43" s="28" t="s">
        <v>86</v>
      </c>
      <c r="D43" s="27"/>
      <c r="E43" s="29" t="s">
        <v>87</v>
      </c>
      <c r="F43" s="30" t="s">
        <v>52</v>
      </c>
      <c r="G43" s="31" t="n">
        <v>9.16</v>
      </c>
      <c r="H43" s="32" t="n">
        <v>0</v>
      </c>
      <c r="I43" s="32" t="n">
        <f aca="false">ROUND(ROUND(H43,2)*ROUND(G43,5),2)</f>
        <v>0</v>
      </c>
      <c r="O43" s="0" t="n">
        <f aca="false">(I43*21)/100</f>
        <v>0</v>
      </c>
      <c r="P43" s="0" t="s">
        <v>25</v>
      </c>
    </row>
    <row r="44" customFormat="false" ht="12.75" hidden="false" customHeight="false" outlineLevel="0" collapsed="false">
      <c r="A44" s="33" t="s">
        <v>53</v>
      </c>
      <c r="E44" s="34"/>
    </row>
    <row r="45" customFormat="false" ht="25.5" hidden="false" customHeight="false" outlineLevel="0" collapsed="false">
      <c r="A45" s="35" t="s">
        <v>54</v>
      </c>
      <c r="E45" s="36" t="s">
        <v>88</v>
      </c>
    </row>
    <row r="46" customFormat="false" ht="38.25" hidden="false" customHeight="false" outlineLevel="0" collapsed="false">
      <c r="A46" s="0" t="s">
        <v>56</v>
      </c>
      <c r="E46" s="34" t="s">
        <v>89</v>
      </c>
    </row>
    <row r="47" customFormat="false" ht="12.75" hidden="false" customHeight="true" outlineLevel="0" collapsed="false">
      <c r="A47" s="8" t="s">
        <v>46</v>
      </c>
      <c r="B47" s="8"/>
      <c r="C47" s="37" t="s">
        <v>17</v>
      </c>
      <c r="D47" s="8"/>
      <c r="E47" s="25" t="s">
        <v>90</v>
      </c>
      <c r="F47" s="8"/>
      <c r="G47" s="8"/>
      <c r="H47" s="8"/>
      <c r="I47" s="38" t="n">
        <f aca="false">0+Q47</f>
        <v>0</v>
      </c>
      <c r="O47" s="0" t="n">
        <f aca="false">0+R47</f>
        <v>0</v>
      </c>
      <c r="Q47" s="0" t="n">
        <f aca="false">0+I48+I52+I56+I60+I64+I68+I72</f>
        <v>0</v>
      </c>
      <c r="R47" s="0" t="n">
        <f aca="false">0+O48+O52+O56+O60+O64+O68+O72</f>
        <v>0</v>
      </c>
    </row>
    <row r="48" customFormat="false" ht="12.75" hidden="false" customHeight="false" outlineLevel="0" collapsed="false">
      <c r="A48" s="27" t="s">
        <v>48</v>
      </c>
      <c r="B48" s="28" t="s">
        <v>91</v>
      </c>
      <c r="C48" s="28" t="s">
        <v>92</v>
      </c>
      <c r="D48" s="27"/>
      <c r="E48" s="29" t="s">
        <v>93</v>
      </c>
      <c r="F48" s="30" t="s">
        <v>83</v>
      </c>
      <c r="G48" s="31" t="n">
        <v>100</v>
      </c>
      <c r="H48" s="32" t="n">
        <v>0</v>
      </c>
      <c r="I48" s="32" t="n">
        <f aca="false">ROUND(ROUND(H48,2)*ROUND(G48,5),2)</f>
        <v>0</v>
      </c>
      <c r="O48" s="0" t="n">
        <f aca="false">(I48*21)/100</f>
        <v>0</v>
      </c>
      <c r="P48" s="0" t="s">
        <v>25</v>
      </c>
    </row>
    <row r="49" customFormat="false" ht="12.75" hidden="false" customHeight="false" outlineLevel="0" collapsed="false">
      <c r="A49" s="33" t="s">
        <v>53</v>
      </c>
      <c r="E49" s="34"/>
    </row>
    <row r="50" customFormat="false" ht="12.75" hidden="false" customHeight="false" outlineLevel="0" collapsed="false">
      <c r="A50" s="35" t="s">
        <v>54</v>
      </c>
      <c r="E50" s="36"/>
    </row>
    <row r="51" customFormat="false" ht="51" hidden="false" customHeight="false" outlineLevel="0" collapsed="false">
      <c r="A51" s="0" t="s">
        <v>56</v>
      </c>
      <c r="E51" s="34" t="s">
        <v>94</v>
      </c>
    </row>
    <row r="52" customFormat="false" ht="12.75" hidden="false" customHeight="false" outlineLevel="0" collapsed="false">
      <c r="A52" s="27" t="s">
        <v>48</v>
      </c>
      <c r="B52" s="28" t="s">
        <v>95</v>
      </c>
      <c r="C52" s="28" t="s">
        <v>96</v>
      </c>
      <c r="D52" s="27"/>
      <c r="E52" s="29" t="s">
        <v>97</v>
      </c>
      <c r="F52" s="30" t="s">
        <v>52</v>
      </c>
      <c r="G52" s="31" t="n">
        <v>3.025</v>
      </c>
      <c r="H52" s="32" t="n">
        <v>0</v>
      </c>
      <c r="I52" s="32" t="n">
        <f aca="false">ROUND(ROUND(H52,2)*ROUND(G52,5),2)</f>
        <v>0</v>
      </c>
      <c r="O52" s="0" t="n">
        <f aca="false">(I52*21)/100</f>
        <v>0</v>
      </c>
      <c r="P52" s="0" t="s">
        <v>25</v>
      </c>
    </row>
    <row r="53" customFormat="false" ht="12.75" hidden="false" customHeight="false" outlineLevel="0" collapsed="false">
      <c r="A53" s="33" t="s">
        <v>53</v>
      </c>
      <c r="E53" s="34"/>
    </row>
    <row r="54" customFormat="false" ht="12.75" hidden="false" customHeight="false" outlineLevel="0" collapsed="false">
      <c r="A54" s="35" t="s">
        <v>54</v>
      </c>
      <c r="E54" s="36" t="s">
        <v>98</v>
      </c>
    </row>
    <row r="55" customFormat="false" ht="140.25" hidden="false" customHeight="false" outlineLevel="0" collapsed="false">
      <c r="A55" s="0" t="s">
        <v>56</v>
      </c>
      <c r="E55" s="34" t="s">
        <v>99</v>
      </c>
    </row>
    <row r="56" customFormat="false" ht="12.75" hidden="false" customHeight="false" outlineLevel="0" collapsed="false">
      <c r="A56" s="27" t="s">
        <v>48</v>
      </c>
      <c r="B56" s="28" t="s">
        <v>100</v>
      </c>
      <c r="C56" s="28" t="s">
        <v>101</v>
      </c>
      <c r="D56" s="27"/>
      <c r="E56" s="29" t="s">
        <v>102</v>
      </c>
      <c r="F56" s="30" t="s">
        <v>52</v>
      </c>
      <c r="G56" s="31" t="n">
        <v>3.025</v>
      </c>
      <c r="H56" s="32" t="n">
        <v>0</v>
      </c>
      <c r="I56" s="32" t="n">
        <f aca="false">ROUND(ROUND(H56,2)*ROUND(G56,5),2)</f>
        <v>0</v>
      </c>
      <c r="O56" s="0" t="n">
        <f aca="false">(I56*21)/100</f>
        <v>0</v>
      </c>
      <c r="P56" s="0" t="s">
        <v>25</v>
      </c>
    </row>
    <row r="57" customFormat="false" ht="12.75" hidden="false" customHeight="false" outlineLevel="0" collapsed="false">
      <c r="A57" s="33" t="s">
        <v>53</v>
      </c>
      <c r="E57" s="34"/>
    </row>
    <row r="58" customFormat="false" ht="12.75" hidden="false" customHeight="false" outlineLevel="0" collapsed="false">
      <c r="A58" s="35" t="s">
        <v>54</v>
      </c>
      <c r="E58" s="36" t="s">
        <v>103</v>
      </c>
    </row>
    <row r="59" customFormat="false" ht="140.25" hidden="false" customHeight="false" outlineLevel="0" collapsed="false">
      <c r="A59" s="0" t="s">
        <v>56</v>
      </c>
      <c r="E59" s="34" t="s">
        <v>99</v>
      </c>
    </row>
    <row r="60" customFormat="false" ht="12.75" hidden="false" customHeight="false" outlineLevel="0" collapsed="false">
      <c r="A60" s="27" t="s">
        <v>48</v>
      </c>
      <c r="B60" s="28" t="s">
        <v>41</v>
      </c>
      <c r="C60" s="28" t="s">
        <v>104</v>
      </c>
      <c r="D60" s="27"/>
      <c r="E60" s="29" t="s">
        <v>105</v>
      </c>
      <c r="F60" s="30" t="s">
        <v>83</v>
      </c>
      <c r="G60" s="31" t="n">
        <v>76.3</v>
      </c>
      <c r="H60" s="32" t="n">
        <v>0</v>
      </c>
      <c r="I60" s="32" t="n">
        <f aca="false">ROUND(ROUND(H60,2)*ROUND(G60,5),2)</f>
        <v>0</v>
      </c>
      <c r="O60" s="0" t="n">
        <f aca="false">(I60*21)/100</f>
        <v>0</v>
      </c>
      <c r="P60" s="0" t="s">
        <v>25</v>
      </c>
    </row>
    <row r="61" customFormat="false" ht="12.75" hidden="false" customHeight="false" outlineLevel="0" collapsed="false">
      <c r="A61" s="33" t="s">
        <v>53</v>
      </c>
      <c r="E61" s="34"/>
    </row>
    <row r="62" customFormat="false" ht="12.75" hidden="false" customHeight="false" outlineLevel="0" collapsed="false">
      <c r="A62" s="35" t="s">
        <v>54</v>
      </c>
      <c r="E62" s="36" t="s">
        <v>106</v>
      </c>
    </row>
    <row r="63" customFormat="false" ht="153" hidden="false" customHeight="false" outlineLevel="0" collapsed="false">
      <c r="A63" s="0" t="s">
        <v>56</v>
      </c>
      <c r="E63" s="34" t="s">
        <v>107</v>
      </c>
    </row>
    <row r="64" customFormat="false" ht="12.75" hidden="false" customHeight="false" outlineLevel="0" collapsed="false">
      <c r="A64" s="27" t="s">
        <v>48</v>
      </c>
      <c r="B64" s="28" t="s">
        <v>25</v>
      </c>
      <c r="C64" s="28" t="s">
        <v>104</v>
      </c>
      <c r="D64" s="27" t="s">
        <v>41</v>
      </c>
      <c r="E64" s="29" t="s">
        <v>105</v>
      </c>
      <c r="F64" s="30" t="s">
        <v>83</v>
      </c>
      <c r="G64" s="31" t="n">
        <v>10.3</v>
      </c>
      <c r="H64" s="32" t="n">
        <v>0</v>
      </c>
      <c r="I64" s="32" t="n">
        <f aca="false">ROUND(ROUND(H64,2)*ROUND(G64,5),2)</f>
        <v>0</v>
      </c>
      <c r="O64" s="0" t="n">
        <f aca="false">(I64*21)/100</f>
        <v>0</v>
      </c>
      <c r="P64" s="0" t="s">
        <v>25</v>
      </c>
    </row>
    <row r="65" customFormat="false" ht="12.75" hidden="false" customHeight="false" outlineLevel="0" collapsed="false">
      <c r="A65" s="33" t="s">
        <v>53</v>
      </c>
      <c r="E65" s="34"/>
    </row>
    <row r="66" customFormat="false" ht="12.75" hidden="false" customHeight="false" outlineLevel="0" collapsed="false">
      <c r="A66" s="35" t="s">
        <v>54</v>
      </c>
      <c r="E66" s="36" t="s">
        <v>108</v>
      </c>
    </row>
    <row r="67" customFormat="false" ht="153" hidden="false" customHeight="false" outlineLevel="0" collapsed="false">
      <c r="A67" s="0" t="s">
        <v>56</v>
      </c>
      <c r="E67" s="34" t="s">
        <v>107</v>
      </c>
    </row>
    <row r="68" customFormat="false" ht="12.75" hidden="false" customHeight="false" outlineLevel="0" collapsed="false">
      <c r="A68" s="27" t="s">
        <v>48</v>
      </c>
      <c r="B68" s="28" t="s">
        <v>19</v>
      </c>
      <c r="C68" s="28" t="s">
        <v>104</v>
      </c>
      <c r="D68" s="27" t="s">
        <v>25</v>
      </c>
      <c r="E68" s="29" t="s">
        <v>105</v>
      </c>
      <c r="F68" s="30" t="s">
        <v>83</v>
      </c>
      <c r="G68" s="31" t="n">
        <v>5</v>
      </c>
      <c r="H68" s="32" t="n">
        <v>0</v>
      </c>
      <c r="I68" s="32" t="n">
        <f aca="false">ROUND(ROUND(H68,2)*ROUND(G68,5),2)</f>
        <v>0</v>
      </c>
      <c r="O68" s="0" t="n">
        <f aca="false">(I68*21)/100</f>
        <v>0</v>
      </c>
      <c r="P68" s="0" t="s">
        <v>25</v>
      </c>
    </row>
    <row r="69" customFormat="false" ht="12.75" hidden="false" customHeight="false" outlineLevel="0" collapsed="false">
      <c r="A69" s="33" t="s">
        <v>53</v>
      </c>
      <c r="E69" s="34"/>
    </row>
    <row r="70" customFormat="false" ht="12.75" hidden="false" customHeight="false" outlineLevel="0" collapsed="false">
      <c r="A70" s="35" t="s">
        <v>54</v>
      </c>
      <c r="E70" s="36" t="s">
        <v>109</v>
      </c>
    </row>
    <row r="71" customFormat="false" ht="153" hidden="false" customHeight="false" outlineLevel="0" collapsed="false">
      <c r="A71" s="0" t="s">
        <v>56</v>
      </c>
      <c r="E71" s="34" t="s">
        <v>107</v>
      </c>
    </row>
    <row r="72" customFormat="false" ht="12.75" hidden="false" customHeight="false" outlineLevel="0" collapsed="false">
      <c r="A72" s="27" t="s">
        <v>48</v>
      </c>
      <c r="B72" s="28" t="s">
        <v>110</v>
      </c>
      <c r="C72" s="28" t="s">
        <v>111</v>
      </c>
      <c r="D72" s="27"/>
      <c r="E72" s="29" t="s">
        <v>112</v>
      </c>
      <c r="F72" s="30" t="s">
        <v>72</v>
      </c>
      <c r="G72" s="31" t="n">
        <v>60.6</v>
      </c>
      <c r="H72" s="32" t="n">
        <v>0</v>
      </c>
      <c r="I72" s="32" t="n">
        <f aca="false">ROUND(ROUND(H72,2)*ROUND(G72,5),2)</f>
        <v>0</v>
      </c>
      <c r="O72" s="0" t="n">
        <f aca="false">(I72*21)/100</f>
        <v>0</v>
      </c>
      <c r="P72" s="0" t="s">
        <v>25</v>
      </c>
    </row>
    <row r="73" customFormat="false" ht="12.75" hidden="false" customHeight="false" outlineLevel="0" collapsed="false">
      <c r="A73" s="33" t="s">
        <v>53</v>
      </c>
      <c r="E73" s="34"/>
    </row>
    <row r="74" customFormat="false" ht="12.75" hidden="false" customHeight="false" outlineLevel="0" collapsed="false">
      <c r="A74" s="35" t="s">
        <v>54</v>
      </c>
      <c r="E74" s="36"/>
    </row>
    <row r="75" customFormat="false" ht="38.25" hidden="false" customHeight="false" outlineLevel="0" collapsed="false">
      <c r="A75" s="0" t="s">
        <v>56</v>
      </c>
      <c r="E75" s="34" t="s">
        <v>113</v>
      </c>
    </row>
    <row r="76" customFormat="false" ht="12.75" hidden="false" customHeight="true" outlineLevel="0" collapsed="false">
      <c r="A76" s="8" t="s">
        <v>46</v>
      </c>
      <c r="B76" s="8"/>
      <c r="C76" s="37" t="s">
        <v>114</v>
      </c>
      <c r="D76" s="8"/>
      <c r="E76" s="25" t="s">
        <v>115</v>
      </c>
      <c r="F76" s="8"/>
      <c r="G76" s="8"/>
      <c r="H76" s="8"/>
      <c r="I76" s="38" t="n">
        <f aca="false">0+Q76</f>
        <v>0</v>
      </c>
      <c r="O76" s="0" t="n">
        <f aca="false">0+R76</f>
        <v>0</v>
      </c>
      <c r="Q76" s="0" t="n">
        <f aca="false">0+I77+I81+I85</f>
        <v>0</v>
      </c>
      <c r="R76" s="0" t="n">
        <f aca="false">0+O77+O81+O85</f>
        <v>0</v>
      </c>
    </row>
    <row r="77" customFormat="false" ht="12.75" hidden="false" customHeight="false" outlineLevel="0" collapsed="false">
      <c r="A77" s="27" t="s">
        <v>48</v>
      </c>
      <c r="B77" s="28" t="s">
        <v>116</v>
      </c>
      <c r="C77" s="28" t="s">
        <v>117</v>
      </c>
      <c r="D77" s="27"/>
      <c r="E77" s="29" t="s">
        <v>118</v>
      </c>
      <c r="F77" s="30" t="s">
        <v>119</v>
      </c>
      <c r="G77" s="31" t="n">
        <v>2</v>
      </c>
      <c r="H77" s="32" t="n">
        <v>0</v>
      </c>
      <c r="I77" s="32" t="n">
        <f aca="false">ROUND(ROUND(H77,2)*ROUND(G77,5),2)</f>
        <v>0</v>
      </c>
      <c r="O77" s="0" t="n">
        <f aca="false">(I77*21)/100</f>
        <v>0</v>
      </c>
      <c r="P77" s="0" t="s">
        <v>25</v>
      </c>
    </row>
    <row r="78" customFormat="false" ht="12.75" hidden="false" customHeight="false" outlineLevel="0" collapsed="false">
      <c r="A78" s="33" t="s">
        <v>53</v>
      </c>
      <c r="E78" s="34"/>
    </row>
    <row r="79" customFormat="false" ht="12.75" hidden="false" customHeight="false" outlineLevel="0" collapsed="false">
      <c r="A79" s="35" t="s">
        <v>54</v>
      </c>
      <c r="E79" s="36"/>
    </row>
    <row r="80" customFormat="false" ht="25.5" hidden="false" customHeight="false" outlineLevel="0" collapsed="false">
      <c r="A80" s="0" t="s">
        <v>56</v>
      </c>
      <c r="E80" s="34" t="s">
        <v>120</v>
      </c>
    </row>
    <row r="81" customFormat="false" ht="12.75" hidden="false" customHeight="false" outlineLevel="0" collapsed="false">
      <c r="A81" s="27" t="s">
        <v>48</v>
      </c>
      <c r="B81" s="28" t="s">
        <v>121</v>
      </c>
      <c r="C81" s="28" t="s">
        <v>122</v>
      </c>
      <c r="D81" s="27"/>
      <c r="E81" s="29" t="s">
        <v>123</v>
      </c>
      <c r="F81" s="30" t="s">
        <v>119</v>
      </c>
      <c r="G81" s="31" t="n">
        <v>2</v>
      </c>
      <c r="H81" s="32" t="n">
        <v>0</v>
      </c>
      <c r="I81" s="32" t="n">
        <f aca="false">ROUND(ROUND(H81,2)*ROUND(G81,5),2)</f>
        <v>0</v>
      </c>
      <c r="O81" s="0" t="n">
        <f aca="false">(I81*21)/100</f>
        <v>0</v>
      </c>
      <c r="P81" s="0" t="s">
        <v>25</v>
      </c>
    </row>
    <row r="82" customFormat="false" ht="12.75" hidden="false" customHeight="false" outlineLevel="0" collapsed="false">
      <c r="A82" s="33" t="s">
        <v>53</v>
      </c>
      <c r="E82" s="34"/>
    </row>
    <row r="83" customFormat="false" ht="12.75" hidden="false" customHeight="false" outlineLevel="0" collapsed="false">
      <c r="A83" s="35" t="s">
        <v>54</v>
      </c>
      <c r="E83" s="36"/>
    </row>
    <row r="84" customFormat="false" ht="25.5" hidden="false" customHeight="false" outlineLevel="0" collapsed="false">
      <c r="A84" s="0" t="s">
        <v>56</v>
      </c>
      <c r="E84" s="34" t="s">
        <v>124</v>
      </c>
    </row>
    <row r="85" customFormat="false" ht="12.75" hidden="false" customHeight="false" outlineLevel="0" collapsed="false">
      <c r="A85" s="27" t="s">
        <v>48</v>
      </c>
      <c r="B85" s="28" t="s">
        <v>43</v>
      </c>
      <c r="C85" s="28" t="s">
        <v>125</v>
      </c>
      <c r="D85" s="27"/>
      <c r="E85" s="29" t="s">
        <v>126</v>
      </c>
      <c r="F85" s="30" t="s">
        <v>119</v>
      </c>
      <c r="G85" s="31" t="n">
        <v>1</v>
      </c>
      <c r="H85" s="32" t="n">
        <v>0</v>
      </c>
      <c r="I85" s="32" t="n">
        <f aca="false">ROUND(ROUND(H85,2)*ROUND(G85,5),2)</f>
        <v>0</v>
      </c>
      <c r="O85" s="0" t="n">
        <f aca="false">(I85*21)/100</f>
        <v>0</v>
      </c>
      <c r="P85" s="0" t="s">
        <v>25</v>
      </c>
    </row>
    <row r="86" customFormat="false" ht="12.75" hidden="false" customHeight="false" outlineLevel="0" collapsed="false">
      <c r="A86" s="33" t="s">
        <v>53</v>
      </c>
      <c r="E86" s="34"/>
    </row>
    <row r="87" customFormat="false" ht="12.75" hidden="false" customHeight="false" outlineLevel="0" collapsed="false">
      <c r="A87" s="35" t="s">
        <v>54</v>
      </c>
      <c r="E87" s="36"/>
    </row>
    <row r="88" customFormat="false" ht="25.5" hidden="false" customHeight="false" outlineLevel="0" collapsed="false">
      <c r="A88" s="0" t="s">
        <v>56</v>
      </c>
      <c r="E88" s="34" t="s">
        <v>124</v>
      </c>
    </row>
    <row r="89" customFormat="false" ht="12.75" hidden="false" customHeight="true" outlineLevel="0" collapsed="false">
      <c r="A89" s="8" t="s">
        <v>46</v>
      </c>
      <c r="B89" s="8"/>
      <c r="C89" s="37" t="s">
        <v>44</v>
      </c>
      <c r="D89" s="8"/>
      <c r="E89" s="25" t="s">
        <v>127</v>
      </c>
      <c r="F89" s="8"/>
      <c r="G89" s="8"/>
      <c r="H89" s="8"/>
      <c r="I89" s="38" t="n">
        <f aca="false">0+Q89</f>
        <v>0</v>
      </c>
      <c r="O89" s="0" t="n">
        <f aca="false">0+R89</f>
        <v>0</v>
      </c>
      <c r="Q89" s="0" t="n">
        <f aca="false">0+I90</f>
        <v>0</v>
      </c>
      <c r="R89" s="0" t="n">
        <f aca="false">0+O90</f>
        <v>0</v>
      </c>
    </row>
    <row r="90" customFormat="false" ht="12.75" hidden="false" customHeight="false" outlineLevel="0" collapsed="false">
      <c r="A90" s="27" t="s">
        <v>48</v>
      </c>
      <c r="B90" s="28" t="s">
        <v>128</v>
      </c>
      <c r="C90" s="28" t="s">
        <v>129</v>
      </c>
      <c r="D90" s="27"/>
      <c r="E90" s="29" t="s">
        <v>130</v>
      </c>
      <c r="F90" s="30" t="s">
        <v>83</v>
      </c>
      <c r="G90" s="31" t="n">
        <v>100</v>
      </c>
      <c r="H90" s="32" t="n">
        <v>0</v>
      </c>
      <c r="I90" s="32" t="n">
        <f aca="false">ROUND(ROUND(H90,2)*ROUND(G90,5),2)</f>
        <v>0</v>
      </c>
      <c r="O90" s="0" t="n">
        <f aca="false">(I90*21)/100</f>
        <v>0</v>
      </c>
      <c r="P90" s="0" t="s">
        <v>25</v>
      </c>
    </row>
    <row r="91" customFormat="false" ht="12.75" hidden="false" customHeight="false" outlineLevel="0" collapsed="false">
      <c r="A91" s="33" t="s">
        <v>53</v>
      </c>
      <c r="E91" s="34"/>
    </row>
    <row r="92" customFormat="false" ht="12.75" hidden="false" customHeight="false" outlineLevel="0" collapsed="false">
      <c r="A92" s="35" t="s">
        <v>54</v>
      </c>
      <c r="E92" s="36"/>
    </row>
    <row r="93" customFormat="false" ht="25.5" hidden="false" customHeight="false" outlineLevel="0" collapsed="false">
      <c r="A93" s="0" t="s">
        <v>56</v>
      </c>
      <c r="E93" s="34" t="s">
        <v>131</v>
      </c>
    </row>
    <row r="94" customFormat="false" ht="12.75" hidden="false" customHeight="true" outlineLevel="0" collapsed="false">
      <c r="A94" s="8" t="s">
        <v>46</v>
      </c>
      <c r="B94" s="8"/>
      <c r="C94" s="37" t="s">
        <v>132</v>
      </c>
      <c r="D94" s="8"/>
      <c r="E94" s="25" t="s">
        <v>133</v>
      </c>
      <c r="F94" s="8"/>
      <c r="G94" s="8"/>
      <c r="H94" s="8"/>
      <c r="I94" s="38" t="n">
        <f aca="false">0+Q94</f>
        <v>0</v>
      </c>
      <c r="O94" s="0" t="n">
        <f aca="false">0+R94</f>
        <v>0</v>
      </c>
      <c r="Q94" s="0" t="n">
        <f aca="false">0+I95+I99+I103</f>
        <v>0</v>
      </c>
      <c r="R94" s="0" t="n">
        <f aca="false">0+O95+O99+O103</f>
        <v>0</v>
      </c>
    </row>
    <row r="95" customFormat="false" ht="12.75" hidden="false" customHeight="false" outlineLevel="0" collapsed="false">
      <c r="A95" s="27" t="s">
        <v>48</v>
      </c>
      <c r="B95" s="28" t="s">
        <v>134</v>
      </c>
      <c r="C95" s="28" t="s">
        <v>135</v>
      </c>
      <c r="D95" s="27"/>
      <c r="E95" s="29" t="s">
        <v>136</v>
      </c>
      <c r="F95" s="30" t="s">
        <v>72</v>
      </c>
      <c r="G95" s="31" t="n">
        <v>30.23</v>
      </c>
      <c r="H95" s="32" t="n">
        <v>0</v>
      </c>
      <c r="I95" s="32" t="n">
        <f aca="false">ROUND(ROUND(H95,2)*ROUND(G95,5),2)</f>
        <v>0</v>
      </c>
      <c r="O95" s="0" t="n">
        <f aca="false">(I95*21)/100</f>
        <v>0</v>
      </c>
      <c r="P95" s="0" t="s">
        <v>25</v>
      </c>
    </row>
    <row r="96" customFormat="false" ht="12.75" hidden="false" customHeight="false" outlineLevel="0" collapsed="false">
      <c r="A96" s="33" t="s">
        <v>53</v>
      </c>
      <c r="E96" s="34"/>
    </row>
    <row r="97" customFormat="false" ht="12.75" hidden="false" customHeight="false" outlineLevel="0" collapsed="false">
      <c r="A97" s="35" t="s">
        <v>54</v>
      </c>
      <c r="E97" s="36" t="s">
        <v>137</v>
      </c>
    </row>
    <row r="98" customFormat="false" ht="51" hidden="false" customHeight="false" outlineLevel="0" collapsed="false">
      <c r="A98" s="0" t="s">
        <v>56</v>
      </c>
      <c r="E98" s="34" t="s">
        <v>138</v>
      </c>
    </row>
    <row r="99" customFormat="false" ht="12.75" hidden="false" customHeight="false" outlineLevel="0" collapsed="false">
      <c r="A99" s="27" t="s">
        <v>48</v>
      </c>
      <c r="B99" s="28" t="s">
        <v>114</v>
      </c>
      <c r="C99" s="28" t="s">
        <v>139</v>
      </c>
      <c r="D99" s="27"/>
      <c r="E99" s="29" t="s">
        <v>140</v>
      </c>
      <c r="F99" s="30" t="s">
        <v>72</v>
      </c>
      <c r="G99" s="31" t="n">
        <v>60.46</v>
      </c>
      <c r="H99" s="32" t="n">
        <v>0</v>
      </c>
      <c r="I99" s="32" t="n">
        <f aca="false">ROUND(ROUND(H99,2)*ROUND(G99,5),2)</f>
        <v>0</v>
      </c>
      <c r="O99" s="0" t="n">
        <f aca="false">(I99*21)/100</f>
        <v>0</v>
      </c>
      <c r="P99" s="0" t="s">
        <v>25</v>
      </c>
    </row>
    <row r="100" customFormat="false" ht="12.75" hidden="false" customHeight="false" outlineLevel="0" collapsed="false">
      <c r="A100" s="33" t="s">
        <v>53</v>
      </c>
      <c r="E100" s="34"/>
    </row>
    <row r="101" customFormat="false" ht="38.25" hidden="false" customHeight="false" outlineLevel="0" collapsed="false">
      <c r="A101" s="35" t="s">
        <v>54</v>
      </c>
      <c r="E101" s="36" t="s">
        <v>141</v>
      </c>
    </row>
    <row r="102" customFormat="false" ht="51" hidden="false" customHeight="false" outlineLevel="0" collapsed="false">
      <c r="A102" s="0" t="s">
        <v>56</v>
      </c>
      <c r="E102" s="34" t="s">
        <v>138</v>
      </c>
    </row>
    <row r="103" customFormat="false" ht="12.75" hidden="false" customHeight="false" outlineLevel="0" collapsed="false">
      <c r="A103" s="27" t="s">
        <v>48</v>
      </c>
      <c r="B103" s="28" t="s">
        <v>17</v>
      </c>
      <c r="C103" s="28" t="s">
        <v>142</v>
      </c>
      <c r="D103" s="27"/>
      <c r="E103" s="29" t="s">
        <v>143</v>
      </c>
      <c r="F103" s="30" t="s">
        <v>72</v>
      </c>
      <c r="G103" s="31" t="n">
        <v>120.92</v>
      </c>
      <c r="H103" s="32" t="n">
        <v>0</v>
      </c>
      <c r="I103" s="32" t="n">
        <f aca="false">ROUND(ROUND(H103,2)*ROUND(G103,5),2)</f>
        <v>0</v>
      </c>
      <c r="O103" s="0" t="n">
        <f aca="false">(I103*21)/100</f>
        <v>0</v>
      </c>
      <c r="P103" s="0" t="s">
        <v>25</v>
      </c>
    </row>
    <row r="104" customFormat="false" ht="12.75" hidden="false" customHeight="false" outlineLevel="0" collapsed="false">
      <c r="A104" s="33" t="s">
        <v>53</v>
      </c>
      <c r="E104" s="34"/>
    </row>
    <row r="105" customFormat="false" ht="12.75" hidden="false" customHeight="false" outlineLevel="0" collapsed="false">
      <c r="A105" s="35" t="s">
        <v>54</v>
      </c>
      <c r="E105" s="36" t="s">
        <v>144</v>
      </c>
    </row>
    <row r="106" customFormat="false" ht="25.5" hidden="false" customHeight="false" outlineLevel="0" collapsed="false">
      <c r="A106" s="0" t="s">
        <v>56</v>
      </c>
      <c r="E106" s="34" t="s">
        <v>145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8" activeCellId="0" sqref="A8"/>
    </sheetView>
  </sheetViews>
  <sheetFormatPr defaultColWidth="9.15625" defaultRowHeight="12.75" zeroHeight="false" outlineLevelRow="0" outlineLevelCol="0"/>
  <cols>
    <col collapsed="false" customWidth="false" hidden="true" outlineLevel="0" max="1" min="1" style="0" width="9.14"/>
    <col collapsed="false" customWidth="true" hidden="false" outlineLevel="0" max="2" min="2" style="0" width="11.72"/>
    <col collapsed="false" customWidth="true" hidden="false" outlineLevel="0" max="3" min="3" style="0" width="14.71"/>
    <col collapsed="false" customWidth="true" hidden="false" outlineLevel="0" max="4" min="4" style="0" width="9.71"/>
    <col collapsed="false" customWidth="true" hidden="false" outlineLevel="0" max="5" min="5" style="0" width="70.72"/>
    <col collapsed="false" customWidth="true" hidden="false" outlineLevel="0" max="6" min="6" style="0" width="11.72"/>
    <col collapsed="false" customWidth="true" hidden="false" outlineLevel="0" max="9" min="7" style="0" width="16.71"/>
    <col collapsed="false" customWidth="false" hidden="true" outlineLevel="0" max="18" min="15" style="0" width="9.14"/>
  </cols>
  <sheetData>
    <row r="1" customFormat="false" ht="12.75" hidden="false" customHeight="true" outlineLevel="0" collapsed="false">
      <c r="A1" s="0" t="s">
        <v>16</v>
      </c>
      <c r="B1" s="2"/>
      <c r="C1" s="2"/>
      <c r="D1" s="2"/>
      <c r="E1" s="2"/>
      <c r="F1" s="2"/>
      <c r="G1" s="2"/>
      <c r="H1" s="2"/>
      <c r="I1" s="2"/>
      <c r="P1" s="0" t="s">
        <v>17</v>
      </c>
    </row>
    <row r="2" customFormat="false" ht="25" hidden="false" customHeight="true" outlineLevel="0" collapsed="false">
      <c r="B2" s="2"/>
      <c r="C2" s="2"/>
      <c r="D2" s="2"/>
      <c r="E2" s="12" t="s">
        <v>18</v>
      </c>
      <c r="F2" s="2"/>
      <c r="G2" s="2"/>
      <c r="H2" s="8"/>
      <c r="I2" s="8"/>
      <c r="O2" s="0" t="n">
        <f aca="false">0+O8+O17+O42+O47+O76+O89+O94</f>
        <v>0</v>
      </c>
      <c r="P2" s="0" t="s">
        <v>19</v>
      </c>
    </row>
    <row r="3" customFormat="false" ht="15" hidden="false" customHeight="true" outlineLevel="0" collapsed="false">
      <c r="A3" s="0" t="s">
        <v>20</v>
      </c>
      <c r="B3" s="13" t="s">
        <v>21</v>
      </c>
      <c r="C3" s="14" t="s">
        <v>22</v>
      </c>
      <c r="D3" s="14"/>
      <c r="E3" s="15" t="s">
        <v>23</v>
      </c>
      <c r="F3" s="2"/>
      <c r="G3" s="16"/>
      <c r="H3" s="17" t="s">
        <v>12</v>
      </c>
      <c r="I3" s="18" t="n">
        <f aca="false">0+I8+I17+I42+I47+I76+I89+I94</f>
        <v>0</v>
      </c>
      <c r="O3" s="0" t="s">
        <v>24</v>
      </c>
      <c r="P3" s="0" t="s">
        <v>25</v>
      </c>
    </row>
    <row r="4" customFormat="false" ht="15" hidden="false" customHeight="true" outlineLevel="0" collapsed="false">
      <c r="A4" s="0" t="s">
        <v>26</v>
      </c>
      <c r="B4" s="19" t="s">
        <v>27</v>
      </c>
      <c r="C4" s="20" t="s">
        <v>12</v>
      </c>
      <c r="D4" s="20"/>
      <c r="E4" s="21" t="s">
        <v>13</v>
      </c>
      <c r="F4" s="8"/>
      <c r="G4" s="8"/>
      <c r="H4" s="22"/>
      <c r="I4" s="22"/>
      <c r="O4" s="0" t="s">
        <v>28</v>
      </c>
      <c r="P4" s="0" t="s">
        <v>25</v>
      </c>
    </row>
    <row r="5" customFormat="false" ht="12.75" hidden="false" customHeight="true" outlineLevel="0" collapsed="false">
      <c r="A5" s="23" t="s">
        <v>29</v>
      </c>
      <c r="B5" s="23" t="s">
        <v>30</v>
      </c>
      <c r="C5" s="23" t="s">
        <v>31</v>
      </c>
      <c r="D5" s="23" t="s">
        <v>32</v>
      </c>
      <c r="E5" s="23" t="s">
        <v>33</v>
      </c>
      <c r="F5" s="23" t="s">
        <v>34</v>
      </c>
      <c r="G5" s="23" t="s">
        <v>35</v>
      </c>
      <c r="H5" s="23" t="s">
        <v>36</v>
      </c>
      <c r="I5" s="23"/>
      <c r="O5" s="0" t="s">
        <v>37</v>
      </c>
      <c r="P5" s="0" t="s">
        <v>25</v>
      </c>
    </row>
    <row r="6" customFormat="false" ht="12.75" hidden="false" customHeight="true" outlineLevel="0" collapsed="false">
      <c r="A6" s="23"/>
      <c r="B6" s="23"/>
      <c r="C6" s="23"/>
      <c r="D6" s="23"/>
      <c r="E6" s="23"/>
      <c r="F6" s="23"/>
      <c r="G6" s="23"/>
      <c r="H6" s="23" t="s">
        <v>38</v>
      </c>
      <c r="I6" s="23" t="s">
        <v>39</v>
      </c>
    </row>
    <row r="7" customFormat="false" ht="12.75" hidden="false" customHeight="true" outlineLevel="0" collapsed="false">
      <c r="A7" s="23" t="s">
        <v>40</v>
      </c>
      <c r="B7" s="23" t="s">
        <v>41</v>
      </c>
      <c r="C7" s="23" t="s">
        <v>25</v>
      </c>
      <c r="D7" s="23" t="s">
        <v>19</v>
      </c>
      <c r="E7" s="23" t="s">
        <v>42</v>
      </c>
      <c r="F7" s="23" t="s">
        <v>17</v>
      </c>
      <c r="G7" s="23" t="s">
        <v>43</v>
      </c>
      <c r="H7" s="23" t="s">
        <v>44</v>
      </c>
      <c r="I7" s="23" t="s">
        <v>45</v>
      </c>
    </row>
    <row r="8" customFormat="false" ht="12.75" hidden="false" customHeight="true" outlineLevel="0" collapsed="false">
      <c r="A8" s="22" t="s">
        <v>46</v>
      </c>
      <c r="B8" s="22"/>
      <c r="C8" s="24" t="s">
        <v>40</v>
      </c>
      <c r="D8" s="22"/>
      <c r="E8" s="25" t="s">
        <v>47</v>
      </c>
      <c r="F8" s="22"/>
      <c r="G8" s="22"/>
      <c r="H8" s="22"/>
      <c r="I8" s="26" t="n">
        <f aca="false">0+Q8</f>
        <v>0</v>
      </c>
      <c r="O8" s="0" t="n">
        <f aca="false">0+R8</f>
        <v>0</v>
      </c>
      <c r="Q8" s="0" t="n">
        <f aca="false">0+I9+I13</f>
        <v>0</v>
      </c>
      <c r="R8" s="0" t="n">
        <f aca="false">0+O9+O13</f>
        <v>0</v>
      </c>
    </row>
    <row r="9" customFormat="false" ht="12.75" hidden="false" customHeight="false" outlineLevel="0" collapsed="false">
      <c r="A9" s="27" t="s">
        <v>48</v>
      </c>
      <c r="B9" s="28" t="s">
        <v>49</v>
      </c>
      <c r="C9" s="28" t="s">
        <v>50</v>
      </c>
      <c r="D9" s="27"/>
      <c r="E9" s="29" t="s">
        <v>51</v>
      </c>
      <c r="F9" s="30" t="s">
        <v>52</v>
      </c>
      <c r="G9" s="31" t="n">
        <v>16.4</v>
      </c>
      <c r="H9" s="32" t="n">
        <v>0</v>
      </c>
      <c r="I9" s="32" t="n">
        <f aca="false">ROUND(ROUND(H9,2)*ROUND(G9,5),2)</f>
        <v>0</v>
      </c>
      <c r="O9" s="0" t="n">
        <f aca="false">(I9*21)/100</f>
        <v>0</v>
      </c>
      <c r="P9" s="0" t="s">
        <v>25</v>
      </c>
    </row>
    <row r="10" customFormat="false" ht="12.75" hidden="false" customHeight="false" outlineLevel="0" collapsed="false">
      <c r="A10" s="33" t="s">
        <v>53</v>
      </c>
      <c r="E10" s="34"/>
    </row>
    <row r="11" customFormat="false" ht="25.5" hidden="false" customHeight="false" outlineLevel="0" collapsed="false">
      <c r="A11" s="35" t="s">
        <v>54</v>
      </c>
      <c r="E11" s="36" t="s">
        <v>146</v>
      </c>
    </row>
    <row r="12" customFormat="false" ht="25.5" hidden="false" customHeight="false" outlineLevel="0" collapsed="false">
      <c r="A12" s="0" t="s">
        <v>56</v>
      </c>
      <c r="E12" s="34" t="s">
        <v>57</v>
      </c>
    </row>
    <row r="13" customFormat="false" ht="12.75" hidden="false" customHeight="false" outlineLevel="0" collapsed="false">
      <c r="A13" s="27" t="s">
        <v>48</v>
      </c>
      <c r="B13" s="28" t="s">
        <v>45</v>
      </c>
      <c r="C13" s="28" t="s">
        <v>50</v>
      </c>
      <c r="D13" s="27" t="s">
        <v>41</v>
      </c>
      <c r="E13" s="29" t="s">
        <v>51</v>
      </c>
      <c r="F13" s="30" t="s">
        <v>52</v>
      </c>
      <c r="G13" s="31" t="n">
        <v>28.64044</v>
      </c>
      <c r="H13" s="32" t="n">
        <v>0</v>
      </c>
      <c r="I13" s="32" t="n">
        <f aca="false">ROUND(ROUND(H13,2)*ROUND(G13,5),2)</f>
        <v>0</v>
      </c>
      <c r="O13" s="0" t="n">
        <f aca="false">(I13*21)/100</f>
        <v>0</v>
      </c>
      <c r="P13" s="0" t="s">
        <v>25</v>
      </c>
    </row>
    <row r="14" customFormat="false" ht="12.75" hidden="false" customHeight="false" outlineLevel="0" collapsed="false">
      <c r="A14" s="33" t="s">
        <v>53</v>
      </c>
      <c r="E14" s="34"/>
    </row>
    <row r="15" customFormat="false" ht="102" hidden="false" customHeight="false" outlineLevel="0" collapsed="false">
      <c r="A15" s="35" t="s">
        <v>54</v>
      </c>
      <c r="E15" s="36" t="s">
        <v>147</v>
      </c>
    </row>
    <row r="16" customFormat="false" ht="25.5" hidden="false" customHeight="false" outlineLevel="0" collapsed="false">
      <c r="A16" s="0" t="s">
        <v>56</v>
      </c>
      <c r="E16" s="34" t="s">
        <v>57</v>
      </c>
    </row>
    <row r="17" customFormat="false" ht="12.75" hidden="false" customHeight="true" outlineLevel="0" collapsed="false">
      <c r="A17" s="8" t="s">
        <v>46</v>
      </c>
      <c r="B17" s="8"/>
      <c r="C17" s="37" t="s">
        <v>41</v>
      </c>
      <c r="D17" s="8"/>
      <c r="E17" s="25" t="s">
        <v>59</v>
      </c>
      <c r="F17" s="8"/>
      <c r="G17" s="8"/>
      <c r="H17" s="8"/>
      <c r="I17" s="38" t="n">
        <f aca="false">0+Q17</f>
        <v>0</v>
      </c>
      <c r="O17" s="0" t="n">
        <f aca="false">0+R17</f>
        <v>0</v>
      </c>
      <c r="Q17" s="0" t="n">
        <f aca="false">0+I18+I22+I26+I30+I34+I38</f>
        <v>0</v>
      </c>
      <c r="R17" s="0" t="n">
        <f aca="false">0+O18+O22+O26+O30+O34+O38</f>
        <v>0</v>
      </c>
    </row>
    <row r="18" customFormat="false" ht="25.5" hidden="false" customHeight="false" outlineLevel="0" collapsed="false">
      <c r="A18" s="27" t="s">
        <v>48</v>
      </c>
      <c r="B18" s="28" t="s">
        <v>60</v>
      </c>
      <c r="C18" s="28" t="s">
        <v>61</v>
      </c>
      <c r="D18" s="27"/>
      <c r="E18" s="29" t="s">
        <v>62</v>
      </c>
      <c r="F18" s="30" t="s">
        <v>52</v>
      </c>
      <c r="G18" s="31" t="n">
        <v>16.4</v>
      </c>
      <c r="H18" s="32" t="n">
        <v>0</v>
      </c>
      <c r="I18" s="32" t="n">
        <f aca="false">ROUND(ROUND(H18,2)*ROUND(G18,5),2)</f>
        <v>0</v>
      </c>
      <c r="O18" s="0" t="n">
        <f aca="false">(I18*21)/100</f>
        <v>0</v>
      </c>
      <c r="P18" s="0" t="s">
        <v>25</v>
      </c>
    </row>
    <row r="19" customFormat="false" ht="12.75" hidden="false" customHeight="false" outlineLevel="0" collapsed="false">
      <c r="A19" s="33" t="s">
        <v>53</v>
      </c>
      <c r="E19" s="34"/>
    </row>
    <row r="20" customFormat="false" ht="12.75" hidden="false" customHeight="false" outlineLevel="0" collapsed="false">
      <c r="A20" s="35" t="s">
        <v>54</v>
      </c>
      <c r="E20" s="36" t="s">
        <v>63</v>
      </c>
    </row>
    <row r="21" customFormat="false" ht="63.75" hidden="false" customHeight="false" outlineLevel="0" collapsed="false">
      <c r="A21" s="0" t="s">
        <v>56</v>
      </c>
      <c r="E21" s="34" t="s">
        <v>64</v>
      </c>
    </row>
    <row r="22" customFormat="false" ht="12.75" hidden="false" customHeight="false" outlineLevel="0" collapsed="false">
      <c r="A22" s="27" t="s">
        <v>48</v>
      </c>
      <c r="B22" s="28" t="s">
        <v>65</v>
      </c>
      <c r="C22" s="28" t="s">
        <v>66</v>
      </c>
      <c r="D22" s="27"/>
      <c r="E22" s="29" t="s">
        <v>67</v>
      </c>
      <c r="F22" s="30" t="s">
        <v>52</v>
      </c>
      <c r="G22" s="31" t="n">
        <v>21.465</v>
      </c>
      <c r="H22" s="32" t="n">
        <v>0</v>
      </c>
      <c r="I22" s="32" t="n">
        <f aca="false">ROUND(ROUND(H22,2)*ROUND(G22,5),2)</f>
        <v>0</v>
      </c>
      <c r="O22" s="0" t="n">
        <f aca="false">(I22*21)/100</f>
        <v>0</v>
      </c>
      <c r="P22" s="0" t="s">
        <v>25</v>
      </c>
    </row>
    <row r="23" customFormat="false" ht="12.75" hidden="false" customHeight="false" outlineLevel="0" collapsed="false">
      <c r="A23" s="33" t="s">
        <v>53</v>
      </c>
      <c r="E23" s="34"/>
    </row>
    <row r="24" customFormat="false" ht="25.5" hidden="false" customHeight="false" outlineLevel="0" collapsed="false">
      <c r="A24" s="35" t="s">
        <v>54</v>
      </c>
      <c r="E24" s="36" t="s">
        <v>148</v>
      </c>
    </row>
    <row r="25" customFormat="false" ht="63.75" hidden="false" customHeight="false" outlineLevel="0" collapsed="false">
      <c r="A25" s="0" t="s">
        <v>56</v>
      </c>
      <c r="E25" s="34" t="s">
        <v>64</v>
      </c>
    </row>
    <row r="26" customFormat="false" ht="12.75" hidden="false" customHeight="false" outlineLevel="0" collapsed="false">
      <c r="A26" s="27" t="s">
        <v>48</v>
      </c>
      <c r="B26" s="28" t="s">
        <v>69</v>
      </c>
      <c r="C26" s="28" t="s">
        <v>70</v>
      </c>
      <c r="D26" s="27"/>
      <c r="E26" s="29" t="s">
        <v>71</v>
      </c>
      <c r="F26" s="30" t="s">
        <v>72</v>
      </c>
      <c r="G26" s="31" t="n">
        <v>82.005</v>
      </c>
      <c r="H26" s="32" t="n">
        <v>0</v>
      </c>
      <c r="I26" s="32" t="n">
        <f aca="false">ROUND(ROUND(H26,2)*ROUND(G26,5),2)</f>
        <v>0</v>
      </c>
      <c r="O26" s="0" t="n">
        <f aca="false">(I26*21)/100</f>
        <v>0</v>
      </c>
      <c r="P26" s="0" t="s">
        <v>25</v>
      </c>
    </row>
    <row r="27" customFormat="false" ht="12.75" hidden="false" customHeight="false" outlineLevel="0" collapsed="false">
      <c r="A27" s="33" t="s">
        <v>53</v>
      </c>
      <c r="E27" s="34"/>
    </row>
    <row r="28" customFormat="false" ht="12.75" hidden="false" customHeight="false" outlineLevel="0" collapsed="false">
      <c r="A28" s="35" t="s">
        <v>54</v>
      </c>
      <c r="E28" s="36"/>
    </row>
    <row r="29" customFormat="false" ht="63.75" hidden="false" customHeight="false" outlineLevel="0" collapsed="false">
      <c r="A29" s="0" t="s">
        <v>56</v>
      </c>
      <c r="E29" s="34" t="s">
        <v>64</v>
      </c>
    </row>
    <row r="30" customFormat="false" ht="25.5" hidden="false" customHeight="false" outlineLevel="0" collapsed="false">
      <c r="A30" s="27" t="s">
        <v>48</v>
      </c>
      <c r="B30" s="28" t="s">
        <v>44</v>
      </c>
      <c r="C30" s="28" t="s">
        <v>73</v>
      </c>
      <c r="D30" s="27"/>
      <c r="E30" s="29" t="s">
        <v>74</v>
      </c>
      <c r="F30" s="30" t="s">
        <v>72</v>
      </c>
      <c r="G30" s="31" t="n">
        <v>164.01</v>
      </c>
      <c r="H30" s="32" t="n">
        <v>0</v>
      </c>
      <c r="I30" s="32" t="n">
        <f aca="false">ROUND(ROUND(H30,2)*ROUND(G30,5),2)</f>
        <v>0</v>
      </c>
      <c r="O30" s="0" t="n">
        <f aca="false">(I30*21)/100</f>
        <v>0</v>
      </c>
      <c r="P30" s="0" t="s">
        <v>25</v>
      </c>
    </row>
    <row r="31" customFormat="false" ht="12.75" hidden="false" customHeight="false" outlineLevel="0" collapsed="false">
      <c r="A31" s="33" t="s">
        <v>53</v>
      </c>
      <c r="E31" s="34"/>
    </row>
    <row r="32" customFormat="false" ht="12.75" hidden="false" customHeight="false" outlineLevel="0" collapsed="false">
      <c r="A32" s="35" t="s">
        <v>54</v>
      </c>
      <c r="E32" s="36"/>
    </row>
    <row r="33" customFormat="false" ht="63.75" hidden="false" customHeight="false" outlineLevel="0" collapsed="false">
      <c r="A33" s="0" t="s">
        <v>56</v>
      </c>
      <c r="E33" s="34" t="s">
        <v>64</v>
      </c>
    </row>
    <row r="34" customFormat="false" ht="12.75" hidden="false" customHeight="false" outlineLevel="0" collapsed="false">
      <c r="A34" s="27" t="s">
        <v>48</v>
      </c>
      <c r="B34" s="28" t="s">
        <v>75</v>
      </c>
      <c r="C34" s="28" t="s">
        <v>76</v>
      </c>
      <c r="D34" s="27"/>
      <c r="E34" s="29" t="s">
        <v>77</v>
      </c>
      <c r="F34" s="30" t="s">
        <v>52</v>
      </c>
      <c r="G34" s="31" t="n">
        <v>1</v>
      </c>
      <c r="H34" s="32" t="n">
        <v>0</v>
      </c>
      <c r="I34" s="32" t="n">
        <f aca="false">ROUND(ROUND(H34,2)*ROUND(G34,5),2)</f>
        <v>0</v>
      </c>
      <c r="O34" s="0" t="n">
        <f aca="false">(I34*21)/100</f>
        <v>0</v>
      </c>
      <c r="P34" s="0" t="s">
        <v>25</v>
      </c>
    </row>
    <row r="35" customFormat="false" ht="12.75" hidden="false" customHeight="false" outlineLevel="0" collapsed="false">
      <c r="A35" s="33" t="s">
        <v>53</v>
      </c>
      <c r="E35" s="34"/>
    </row>
    <row r="36" customFormat="false" ht="25.5" hidden="false" customHeight="false" outlineLevel="0" collapsed="false">
      <c r="A36" s="35" t="s">
        <v>54</v>
      </c>
      <c r="E36" s="36" t="s">
        <v>149</v>
      </c>
    </row>
    <row r="37" customFormat="false" ht="280.5" hidden="false" customHeight="false" outlineLevel="0" collapsed="false">
      <c r="A37" s="0" t="s">
        <v>56</v>
      </c>
      <c r="E37" s="34" t="s">
        <v>79</v>
      </c>
    </row>
    <row r="38" customFormat="false" ht="12.75" hidden="false" customHeight="false" outlineLevel="0" collapsed="false">
      <c r="A38" s="27" t="s">
        <v>48</v>
      </c>
      <c r="B38" s="28" t="s">
        <v>80</v>
      </c>
      <c r="C38" s="28" t="s">
        <v>81</v>
      </c>
      <c r="D38" s="27"/>
      <c r="E38" s="29" t="s">
        <v>82</v>
      </c>
      <c r="F38" s="30" t="s">
        <v>83</v>
      </c>
      <c r="G38" s="31" t="n">
        <v>10</v>
      </c>
      <c r="H38" s="32" t="n">
        <v>0</v>
      </c>
      <c r="I38" s="32" t="n">
        <f aca="false">ROUND(ROUND(H38,2)*ROUND(G38,5),2)</f>
        <v>0</v>
      </c>
      <c r="O38" s="0" t="n">
        <f aca="false">(I38*21)/100</f>
        <v>0</v>
      </c>
      <c r="P38" s="0" t="s">
        <v>25</v>
      </c>
    </row>
    <row r="39" customFormat="false" ht="12.75" hidden="false" customHeight="false" outlineLevel="0" collapsed="false">
      <c r="A39" s="33" t="s">
        <v>53</v>
      </c>
      <c r="E39" s="34"/>
    </row>
    <row r="40" customFormat="false" ht="12.75" hidden="false" customHeight="false" outlineLevel="0" collapsed="false">
      <c r="A40" s="35" t="s">
        <v>54</v>
      </c>
      <c r="E40" s="36"/>
    </row>
    <row r="41" customFormat="false" ht="25.5" hidden="false" customHeight="false" outlineLevel="0" collapsed="false">
      <c r="A41" s="0" t="s">
        <v>56</v>
      </c>
      <c r="E41" s="34" t="s">
        <v>84</v>
      </c>
    </row>
    <row r="42" customFormat="false" ht="12.75" hidden="false" customHeight="true" outlineLevel="0" collapsed="false">
      <c r="A42" s="8" t="s">
        <v>46</v>
      </c>
      <c r="B42" s="8"/>
      <c r="C42" s="37" t="s">
        <v>42</v>
      </c>
      <c r="D42" s="8"/>
      <c r="E42" s="25" t="s">
        <v>85</v>
      </c>
      <c r="F42" s="8"/>
      <c r="G42" s="8"/>
      <c r="H42" s="8"/>
      <c r="I42" s="38" t="n">
        <f aca="false">0+Q42</f>
        <v>0</v>
      </c>
      <c r="O42" s="0" t="n">
        <f aca="false">0+R42</f>
        <v>0</v>
      </c>
      <c r="Q42" s="0" t="n">
        <f aca="false">0+I43</f>
        <v>0</v>
      </c>
      <c r="R42" s="0" t="n">
        <f aca="false">0+O43</f>
        <v>0</v>
      </c>
    </row>
    <row r="43" customFormat="false" ht="12.75" hidden="false" customHeight="false" outlineLevel="0" collapsed="false">
      <c r="A43" s="27" t="s">
        <v>48</v>
      </c>
      <c r="B43" s="28" t="s">
        <v>42</v>
      </c>
      <c r="C43" s="28" t="s">
        <v>86</v>
      </c>
      <c r="D43" s="27"/>
      <c r="E43" s="29" t="s">
        <v>87</v>
      </c>
      <c r="F43" s="30" t="s">
        <v>52</v>
      </c>
      <c r="G43" s="31" t="n">
        <v>23.85</v>
      </c>
      <c r="H43" s="32" t="n">
        <v>0</v>
      </c>
      <c r="I43" s="32" t="n">
        <f aca="false">ROUND(ROUND(H43,2)*ROUND(G43,5),2)</f>
        <v>0</v>
      </c>
      <c r="O43" s="0" t="n">
        <f aca="false">(I43*21)/100</f>
        <v>0</v>
      </c>
      <c r="P43" s="0" t="s">
        <v>25</v>
      </c>
    </row>
    <row r="44" customFormat="false" ht="12.75" hidden="false" customHeight="false" outlineLevel="0" collapsed="false">
      <c r="A44" s="33" t="s">
        <v>53</v>
      </c>
      <c r="E44" s="34"/>
    </row>
    <row r="45" customFormat="false" ht="12.75" hidden="false" customHeight="false" outlineLevel="0" collapsed="false">
      <c r="A45" s="35" t="s">
        <v>54</v>
      </c>
      <c r="E45" s="36" t="s">
        <v>150</v>
      </c>
    </row>
    <row r="46" customFormat="false" ht="38.25" hidden="false" customHeight="false" outlineLevel="0" collapsed="false">
      <c r="A46" s="0" t="s">
        <v>56</v>
      </c>
      <c r="E46" s="34" t="s">
        <v>89</v>
      </c>
    </row>
    <row r="47" customFormat="false" ht="12.75" hidden="false" customHeight="true" outlineLevel="0" collapsed="false">
      <c r="A47" s="8" t="s">
        <v>46</v>
      </c>
      <c r="B47" s="8"/>
      <c r="C47" s="37" t="s">
        <v>17</v>
      </c>
      <c r="D47" s="8"/>
      <c r="E47" s="25" t="s">
        <v>90</v>
      </c>
      <c r="F47" s="8"/>
      <c r="G47" s="8"/>
      <c r="H47" s="8"/>
      <c r="I47" s="38" t="n">
        <f aca="false">0+Q47</f>
        <v>0</v>
      </c>
      <c r="O47" s="0" t="n">
        <f aca="false">0+R47</f>
        <v>0</v>
      </c>
      <c r="Q47" s="0" t="n">
        <f aca="false">0+I48+I52+I56+I60+I64+I68+I72</f>
        <v>0</v>
      </c>
      <c r="R47" s="0" t="n">
        <f aca="false">0+O48+O52+O56+O60+O64+O68+O72</f>
        <v>0</v>
      </c>
    </row>
    <row r="48" customFormat="false" ht="12.75" hidden="false" customHeight="false" outlineLevel="0" collapsed="false">
      <c r="A48" s="27" t="s">
        <v>48</v>
      </c>
      <c r="B48" s="28" t="s">
        <v>91</v>
      </c>
      <c r="C48" s="28" t="s">
        <v>92</v>
      </c>
      <c r="D48" s="27"/>
      <c r="E48" s="29" t="s">
        <v>93</v>
      </c>
      <c r="F48" s="30" t="s">
        <v>83</v>
      </c>
      <c r="G48" s="31" t="n">
        <v>165</v>
      </c>
      <c r="H48" s="32" t="n">
        <v>0</v>
      </c>
      <c r="I48" s="32" t="n">
        <f aca="false">ROUND(ROUND(H48,2)*ROUND(G48,5),2)</f>
        <v>0</v>
      </c>
      <c r="O48" s="0" t="n">
        <f aca="false">(I48*21)/100</f>
        <v>0</v>
      </c>
      <c r="P48" s="0" t="s">
        <v>25</v>
      </c>
    </row>
    <row r="49" customFormat="false" ht="12.75" hidden="false" customHeight="false" outlineLevel="0" collapsed="false">
      <c r="A49" s="33" t="s">
        <v>53</v>
      </c>
      <c r="E49" s="34"/>
    </row>
    <row r="50" customFormat="false" ht="12.75" hidden="false" customHeight="false" outlineLevel="0" collapsed="false">
      <c r="A50" s="35" t="s">
        <v>54</v>
      </c>
      <c r="E50" s="36"/>
    </row>
    <row r="51" customFormat="false" ht="51" hidden="false" customHeight="false" outlineLevel="0" collapsed="false">
      <c r="A51" s="0" t="s">
        <v>56</v>
      </c>
      <c r="E51" s="34" t="s">
        <v>94</v>
      </c>
    </row>
    <row r="52" customFormat="false" ht="12.75" hidden="false" customHeight="false" outlineLevel="0" collapsed="false">
      <c r="A52" s="27" t="s">
        <v>48</v>
      </c>
      <c r="B52" s="28" t="s">
        <v>95</v>
      </c>
      <c r="C52" s="28" t="s">
        <v>96</v>
      </c>
      <c r="D52" s="27"/>
      <c r="E52" s="29" t="s">
        <v>97</v>
      </c>
      <c r="F52" s="30" t="s">
        <v>52</v>
      </c>
      <c r="G52" s="31" t="n">
        <v>8.2</v>
      </c>
      <c r="H52" s="32" t="n">
        <v>0</v>
      </c>
      <c r="I52" s="32" t="n">
        <f aca="false">ROUND(ROUND(H52,2)*ROUND(G52,5),2)</f>
        <v>0</v>
      </c>
      <c r="O52" s="0" t="n">
        <f aca="false">(I52*21)/100</f>
        <v>0</v>
      </c>
      <c r="P52" s="0" t="s">
        <v>25</v>
      </c>
    </row>
    <row r="53" customFormat="false" ht="12.75" hidden="false" customHeight="false" outlineLevel="0" collapsed="false">
      <c r="A53" s="33" t="s">
        <v>53</v>
      </c>
      <c r="E53" s="34"/>
    </row>
    <row r="54" customFormat="false" ht="12.75" hidden="false" customHeight="false" outlineLevel="0" collapsed="false">
      <c r="A54" s="35" t="s">
        <v>54</v>
      </c>
      <c r="E54" s="36" t="s">
        <v>98</v>
      </c>
    </row>
    <row r="55" customFormat="false" ht="140.25" hidden="false" customHeight="false" outlineLevel="0" collapsed="false">
      <c r="A55" s="0" t="s">
        <v>56</v>
      </c>
      <c r="E55" s="34" t="s">
        <v>99</v>
      </c>
    </row>
    <row r="56" customFormat="false" ht="12.75" hidden="false" customHeight="false" outlineLevel="0" collapsed="false">
      <c r="A56" s="27" t="s">
        <v>48</v>
      </c>
      <c r="B56" s="28" t="s">
        <v>100</v>
      </c>
      <c r="C56" s="28" t="s">
        <v>101</v>
      </c>
      <c r="D56" s="27"/>
      <c r="E56" s="29" t="s">
        <v>102</v>
      </c>
      <c r="F56" s="30" t="s">
        <v>52</v>
      </c>
      <c r="G56" s="31" t="n">
        <v>8.2</v>
      </c>
      <c r="H56" s="32" t="n">
        <v>0</v>
      </c>
      <c r="I56" s="32" t="n">
        <f aca="false">ROUND(ROUND(H56,2)*ROUND(G56,5),2)</f>
        <v>0</v>
      </c>
      <c r="O56" s="0" t="n">
        <f aca="false">(I56*21)/100</f>
        <v>0</v>
      </c>
      <c r="P56" s="0" t="s">
        <v>25</v>
      </c>
    </row>
    <row r="57" customFormat="false" ht="12.75" hidden="false" customHeight="false" outlineLevel="0" collapsed="false">
      <c r="A57" s="33" t="s">
        <v>53</v>
      </c>
      <c r="E57" s="34"/>
    </row>
    <row r="58" customFormat="false" ht="12.75" hidden="false" customHeight="false" outlineLevel="0" collapsed="false">
      <c r="A58" s="35" t="s">
        <v>54</v>
      </c>
      <c r="E58" s="36" t="s">
        <v>103</v>
      </c>
    </row>
    <row r="59" customFormat="false" ht="140.25" hidden="false" customHeight="false" outlineLevel="0" collapsed="false">
      <c r="A59" s="0" t="s">
        <v>56</v>
      </c>
      <c r="E59" s="34" t="s">
        <v>99</v>
      </c>
    </row>
    <row r="60" customFormat="false" ht="12.75" hidden="false" customHeight="false" outlineLevel="0" collapsed="false">
      <c r="A60" s="27" t="s">
        <v>48</v>
      </c>
      <c r="B60" s="28" t="s">
        <v>41</v>
      </c>
      <c r="C60" s="28" t="s">
        <v>104</v>
      </c>
      <c r="D60" s="27"/>
      <c r="E60" s="29" t="s">
        <v>105</v>
      </c>
      <c r="F60" s="30" t="s">
        <v>83</v>
      </c>
      <c r="G60" s="31" t="n">
        <v>190.6</v>
      </c>
      <c r="H60" s="32" t="n">
        <v>0</v>
      </c>
      <c r="I60" s="32" t="n">
        <f aca="false">ROUND(ROUND(H60,2)*ROUND(G60,5),2)</f>
        <v>0</v>
      </c>
      <c r="O60" s="0" t="n">
        <f aca="false">(I60*21)/100</f>
        <v>0</v>
      </c>
      <c r="P60" s="0" t="s">
        <v>25</v>
      </c>
    </row>
    <row r="61" customFormat="false" ht="12.75" hidden="false" customHeight="false" outlineLevel="0" collapsed="false">
      <c r="A61" s="33" t="s">
        <v>53</v>
      </c>
      <c r="E61" s="34"/>
    </row>
    <row r="62" customFormat="false" ht="12.75" hidden="false" customHeight="false" outlineLevel="0" collapsed="false">
      <c r="A62" s="35" t="s">
        <v>54</v>
      </c>
      <c r="E62" s="36" t="s">
        <v>106</v>
      </c>
    </row>
    <row r="63" customFormat="false" ht="153" hidden="false" customHeight="false" outlineLevel="0" collapsed="false">
      <c r="A63" s="0" t="s">
        <v>56</v>
      </c>
      <c r="E63" s="34" t="s">
        <v>107</v>
      </c>
    </row>
    <row r="64" customFormat="false" ht="12.75" hidden="false" customHeight="false" outlineLevel="0" collapsed="false">
      <c r="A64" s="27" t="s">
        <v>48</v>
      </c>
      <c r="B64" s="28" t="s">
        <v>25</v>
      </c>
      <c r="C64" s="28" t="s">
        <v>104</v>
      </c>
      <c r="D64" s="27" t="s">
        <v>41</v>
      </c>
      <c r="E64" s="29" t="s">
        <v>105</v>
      </c>
      <c r="F64" s="30" t="s">
        <v>83</v>
      </c>
      <c r="G64" s="31" t="n">
        <v>32.6</v>
      </c>
      <c r="H64" s="32" t="n">
        <v>0</v>
      </c>
      <c r="I64" s="32" t="n">
        <f aca="false">ROUND(ROUND(H64,2)*ROUND(G64,5),2)</f>
        <v>0</v>
      </c>
      <c r="O64" s="0" t="n">
        <f aca="false">(I64*21)/100</f>
        <v>0</v>
      </c>
      <c r="P64" s="0" t="s">
        <v>25</v>
      </c>
    </row>
    <row r="65" customFormat="false" ht="12.75" hidden="false" customHeight="false" outlineLevel="0" collapsed="false">
      <c r="A65" s="33" t="s">
        <v>53</v>
      </c>
      <c r="E65" s="34"/>
    </row>
    <row r="66" customFormat="false" ht="12.75" hidden="false" customHeight="false" outlineLevel="0" collapsed="false">
      <c r="A66" s="35" t="s">
        <v>54</v>
      </c>
      <c r="E66" s="36" t="s">
        <v>108</v>
      </c>
    </row>
    <row r="67" customFormat="false" ht="153" hidden="false" customHeight="false" outlineLevel="0" collapsed="false">
      <c r="A67" s="0" t="s">
        <v>56</v>
      </c>
      <c r="E67" s="34" t="s">
        <v>107</v>
      </c>
    </row>
    <row r="68" customFormat="false" ht="12.75" hidden="false" customHeight="false" outlineLevel="0" collapsed="false">
      <c r="A68" s="27" t="s">
        <v>48</v>
      </c>
      <c r="B68" s="28" t="s">
        <v>19</v>
      </c>
      <c r="C68" s="28" t="s">
        <v>104</v>
      </c>
      <c r="D68" s="27" t="s">
        <v>25</v>
      </c>
      <c r="E68" s="29" t="s">
        <v>105</v>
      </c>
      <c r="F68" s="30" t="s">
        <v>83</v>
      </c>
      <c r="G68" s="31" t="n">
        <v>15.3</v>
      </c>
      <c r="H68" s="32" t="n">
        <v>0</v>
      </c>
      <c r="I68" s="32" t="n">
        <f aca="false">ROUND(ROUND(H68,2)*ROUND(G68,5),2)</f>
        <v>0</v>
      </c>
      <c r="O68" s="0" t="n">
        <f aca="false">(I68*21)/100</f>
        <v>0</v>
      </c>
      <c r="P68" s="0" t="s">
        <v>25</v>
      </c>
    </row>
    <row r="69" customFormat="false" ht="12.75" hidden="false" customHeight="false" outlineLevel="0" collapsed="false">
      <c r="A69" s="33" t="s">
        <v>53</v>
      </c>
      <c r="E69" s="34"/>
    </row>
    <row r="70" customFormat="false" ht="12.75" hidden="false" customHeight="false" outlineLevel="0" collapsed="false">
      <c r="A70" s="35" t="s">
        <v>54</v>
      </c>
      <c r="E70" s="36" t="s">
        <v>109</v>
      </c>
    </row>
    <row r="71" customFormat="false" ht="153" hidden="false" customHeight="false" outlineLevel="0" collapsed="false">
      <c r="A71" s="0" t="s">
        <v>56</v>
      </c>
      <c r="E71" s="34" t="s">
        <v>107</v>
      </c>
    </row>
    <row r="72" customFormat="false" ht="12.75" hidden="false" customHeight="false" outlineLevel="0" collapsed="false">
      <c r="A72" s="27" t="s">
        <v>48</v>
      </c>
      <c r="B72" s="28" t="s">
        <v>110</v>
      </c>
      <c r="C72" s="28" t="s">
        <v>111</v>
      </c>
      <c r="D72" s="27"/>
      <c r="E72" s="29" t="s">
        <v>112</v>
      </c>
      <c r="F72" s="30" t="s">
        <v>72</v>
      </c>
      <c r="G72" s="31" t="n">
        <v>164.01</v>
      </c>
      <c r="H72" s="32" t="n">
        <v>0</v>
      </c>
      <c r="I72" s="32" t="n">
        <f aca="false">ROUND(ROUND(H72,2)*ROUND(G72,5),2)</f>
        <v>0</v>
      </c>
      <c r="O72" s="0" t="n">
        <f aca="false">(I72*21)/100</f>
        <v>0</v>
      </c>
      <c r="P72" s="0" t="s">
        <v>25</v>
      </c>
    </row>
    <row r="73" customFormat="false" ht="12.75" hidden="false" customHeight="false" outlineLevel="0" collapsed="false">
      <c r="A73" s="33" t="s">
        <v>53</v>
      </c>
      <c r="E73" s="34"/>
    </row>
    <row r="74" customFormat="false" ht="12.75" hidden="false" customHeight="false" outlineLevel="0" collapsed="false">
      <c r="A74" s="35" t="s">
        <v>54</v>
      </c>
      <c r="E74" s="36" t="s">
        <v>151</v>
      </c>
    </row>
    <row r="75" customFormat="false" ht="38.25" hidden="false" customHeight="false" outlineLevel="0" collapsed="false">
      <c r="A75" s="0" t="s">
        <v>56</v>
      </c>
      <c r="E75" s="34" t="s">
        <v>113</v>
      </c>
    </row>
    <row r="76" customFormat="false" ht="12.75" hidden="false" customHeight="true" outlineLevel="0" collapsed="false">
      <c r="A76" s="8" t="s">
        <v>46</v>
      </c>
      <c r="B76" s="8"/>
      <c r="C76" s="37" t="s">
        <v>114</v>
      </c>
      <c r="D76" s="8"/>
      <c r="E76" s="25" t="s">
        <v>115</v>
      </c>
      <c r="F76" s="8"/>
      <c r="G76" s="8"/>
      <c r="H76" s="8"/>
      <c r="I76" s="38" t="n">
        <f aca="false">0+Q76</f>
        <v>0</v>
      </c>
      <c r="O76" s="0" t="n">
        <f aca="false">0+R76</f>
        <v>0</v>
      </c>
      <c r="Q76" s="0" t="n">
        <f aca="false">0+I77+I81+I85</f>
        <v>0</v>
      </c>
      <c r="R76" s="0" t="n">
        <f aca="false">0+O77+O81+O85</f>
        <v>0</v>
      </c>
    </row>
    <row r="77" customFormat="false" ht="12.75" hidden="false" customHeight="false" outlineLevel="0" collapsed="false">
      <c r="A77" s="27" t="s">
        <v>48</v>
      </c>
      <c r="B77" s="28" t="s">
        <v>116</v>
      </c>
      <c r="C77" s="28" t="s">
        <v>117</v>
      </c>
      <c r="D77" s="27"/>
      <c r="E77" s="29" t="s">
        <v>118</v>
      </c>
      <c r="F77" s="30" t="s">
        <v>119</v>
      </c>
      <c r="G77" s="31" t="n">
        <v>4</v>
      </c>
      <c r="H77" s="32" t="n">
        <v>0</v>
      </c>
      <c r="I77" s="32" t="n">
        <f aca="false">ROUND(ROUND(H77,2)*ROUND(G77,5),2)</f>
        <v>0</v>
      </c>
      <c r="O77" s="0" t="n">
        <f aca="false">(I77*21)/100</f>
        <v>0</v>
      </c>
      <c r="P77" s="0" t="s">
        <v>25</v>
      </c>
    </row>
    <row r="78" customFormat="false" ht="12.75" hidden="false" customHeight="false" outlineLevel="0" collapsed="false">
      <c r="A78" s="33" t="s">
        <v>53</v>
      </c>
      <c r="E78" s="34"/>
    </row>
    <row r="79" customFormat="false" ht="12.75" hidden="false" customHeight="false" outlineLevel="0" collapsed="false">
      <c r="A79" s="35" t="s">
        <v>54</v>
      </c>
      <c r="E79" s="36"/>
    </row>
    <row r="80" customFormat="false" ht="25.5" hidden="false" customHeight="false" outlineLevel="0" collapsed="false">
      <c r="A80" s="0" t="s">
        <v>56</v>
      </c>
      <c r="E80" s="34" t="s">
        <v>120</v>
      </c>
    </row>
    <row r="81" customFormat="false" ht="12.75" hidden="false" customHeight="false" outlineLevel="0" collapsed="false">
      <c r="A81" s="27" t="s">
        <v>48</v>
      </c>
      <c r="B81" s="28" t="s">
        <v>121</v>
      </c>
      <c r="C81" s="28" t="s">
        <v>122</v>
      </c>
      <c r="D81" s="27"/>
      <c r="E81" s="29" t="s">
        <v>123</v>
      </c>
      <c r="F81" s="30" t="s">
        <v>119</v>
      </c>
      <c r="G81" s="31" t="n">
        <v>4</v>
      </c>
      <c r="H81" s="32" t="n">
        <v>0</v>
      </c>
      <c r="I81" s="32" t="n">
        <f aca="false">ROUND(ROUND(H81,2)*ROUND(G81,5),2)</f>
        <v>0</v>
      </c>
      <c r="O81" s="0" t="n">
        <f aca="false">(I81*21)/100</f>
        <v>0</v>
      </c>
      <c r="P81" s="0" t="s">
        <v>25</v>
      </c>
    </row>
    <row r="82" customFormat="false" ht="12.75" hidden="false" customHeight="false" outlineLevel="0" collapsed="false">
      <c r="A82" s="33" t="s">
        <v>53</v>
      </c>
      <c r="E82" s="34"/>
    </row>
    <row r="83" customFormat="false" ht="12.75" hidden="false" customHeight="false" outlineLevel="0" collapsed="false">
      <c r="A83" s="35" t="s">
        <v>54</v>
      </c>
      <c r="E83" s="36"/>
    </row>
    <row r="84" customFormat="false" ht="25.5" hidden="false" customHeight="false" outlineLevel="0" collapsed="false">
      <c r="A84" s="0" t="s">
        <v>56</v>
      </c>
      <c r="E84" s="34" t="s">
        <v>124</v>
      </c>
    </row>
    <row r="85" customFormat="false" ht="12.75" hidden="false" customHeight="false" outlineLevel="0" collapsed="false">
      <c r="A85" s="27" t="s">
        <v>48</v>
      </c>
      <c r="B85" s="28" t="s">
        <v>43</v>
      </c>
      <c r="C85" s="28" t="s">
        <v>125</v>
      </c>
      <c r="D85" s="27"/>
      <c r="E85" s="29" t="s">
        <v>126</v>
      </c>
      <c r="F85" s="30" t="s">
        <v>119</v>
      </c>
      <c r="G85" s="31" t="n">
        <v>3</v>
      </c>
      <c r="H85" s="32" t="n">
        <v>0</v>
      </c>
      <c r="I85" s="32" t="n">
        <f aca="false">ROUND(ROUND(H85,2)*ROUND(G85,5),2)</f>
        <v>0</v>
      </c>
      <c r="O85" s="0" t="n">
        <f aca="false">(I85*21)/100</f>
        <v>0</v>
      </c>
      <c r="P85" s="0" t="s">
        <v>25</v>
      </c>
    </row>
    <row r="86" customFormat="false" ht="12.75" hidden="false" customHeight="false" outlineLevel="0" collapsed="false">
      <c r="A86" s="33" t="s">
        <v>53</v>
      </c>
      <c r="E86" s="34"/>
    </row>
    <row r="87" customFormat="false" ht="12.75" hidden="false" customHeight="false" outlineLevel="0" collapsed="false">
      <c r="A87" s="35" t="s">
        <v>54</v>
      </c>
      <c r="E87" s="36"/>
    </row>
    <row r="88" customFormat="false" ht="25.5" hidden="false" customHeight="false" outlineLevel="0" collapsed="false">
      <c r="A88" s="0" t="s">
        <v>56</v>
      </c>
      <c r="E88" s="34" t="s">
        <v>124</v>
      </c>
    </row>
    <row r="89" customFormat="false" ht="12.75" hidden="false" customHeight="true" outlineLevel="0" collapsed="false">
      <c r="A89" s="8" t="s">
        <v>46</v>
      </c>
      <c r="B89" s="8"/>
      <c r="C89" s="37" t="s">
        <v>44</v>
      </c>
      <c r="D89" s="8"/>
      <c r="E89" s="25" t="s">
        <v>127</v>
      </c>
      <c r="F89" s="8"/>
      <c r="G89" s="8"/>
      <c r="H89" s="8"/>
      <c r="I89" s="38" t="n">
        <f aca="false">0+Q89</f>
        <v>0</v>
      </c>
      <c r="O89" s="0" t="n">
        <f aca="false">0+R89</f>
        <v>0</v>
      </c>
      <c r="Q89" s="0" t="n">
        <f aca="false">0+I90</f>
        <v>0</v>
      </c>
      <c r="R89" s="0" t="n">
        <f aca="false">0+O90</f>
        <v>0</v>
      </c>
    </row>
    <row r="90" customFormat="false" ht="12.75" hidden="false" customHeight="false" outlineLevel="0" collapsed="false">
      <c r="A90" s="27" t="s">
        <v>48</v>
      </c>
      <c r="B90" s="28" t="s">
        <v>128</v>
      </c>
      <c r="C90" s="28" t="s">
        <v>129</v>
      </c>
      <c r="D90" s="27"/>
      <c r="E90" s="29" t="s">
        <v>130</v>
      </c>
      <c r="F90" s="30" t="s">
        <v>83</v>
      </c>
      <c r="G90" s="31" t="n">
        <v>120</v>
      </c>
      <c r="H90" s="32" t="n">
        <v>0</v>
      </c>
      <c r="I90" s="32" t="n">
        <f aca="false">ROUND(ROUND(H90,2)*ROUND(G90,5),2)</f>
        <v>0</v>
      </c>
      <c r="O90" s="0" t="n">
        <f aca="false">(I90*21)/100</f>
        <v>0</v>
      </c>
      <c r="P90" s="0" t="s">
        <v>25</v>
      </c>
    </row>
    <row r="91" customFormat="false" ht="12.75" hidden="false" customHeight="false" outlineLevel="0" collapsed="false">
      <c r="A91" s="33" t="s">
        <v>53</v>
      </c>
      <c r="E91" s="34"/>
    </row>
    <row r="92" customFormat="false" ht="12.75" hidden="false" customHeight="false" outlineLevel="0" collapsed="false">
      <c r="A92" s="35" t="s">
        <v>54</v>
      </c>
      <c r="E92" s="36"/>
    </row>
    <row r="93" customFormat="false" ht="25.5" hidden="false" customHeight="false" outlineLevel="0" collapsed="false">
      <c r="A93" s="0" t="s">
        <v>56</v>
      </c>
      <c r="E93" s="34" t="s">
        <v>131</v>
      </c>
    </row>
    <row r="94" customFormat="false" ht="12.75" hidden="false" customHeight="true" outlineLevel="0" collapsed="false">
      <c r="A94" s="8" t="s">
        <v>46</v>
      </c>
      <c r="B94" s="8"/>
      <c r="C94" s="37" t="s">
        <v>132</v>
      </c>
      <c r="D94" s="8"/>
      <c r="E94" s="25" t="s">
        <v>133</v>
      </c>
      <c r="F94" s="8"/>
      <c r="G94" s="8"/>
      <c r="H94" s="8"/>
      <c r="I94" s="38" t="n">
        <f aca="false">0+Q94</f>
        <v>0</v>
      </c>
      <c r="O94" s="0" t="n">
        <f aca="false">0+R94</f>
        <v>0</v>
      </c>
      <c r="Q94" s="0" t="n">
        <f aca="false">0+I95+I99+I103</f>
        <v>0</v>
      </c>
      <c r="R94" s="0" t="n">
        <f aca="false">0+O95+O99+O103</f>
        <v>0</v>
      </c>
    </row>
    <row r="95" customFormat="false" ht="12.75" hidden="false" customHeight="false" outlineLevel="0" collapsed="false">
      <c r="A95" s="27" t="s">
        <v>48</v>
      </c>
      <c r="B95" s="28" t="s">
        <v>134</v>
      </c>
      <c r="C95" s="28" t="s">
        <v>135</v>
      </c>
      <c r="D95" s="27"/>
      <c r="E95" s="29" t="s">
        <v>136</v>
      </c>
      <c r="F95" s="30" t="s">
        <v>72</v>
      </c>
      <c r="G95" s="31" t="n">
        <v>82.005</v>
      </c>
      <c r="H95" s="32" t="n">
        <v>0</v>
      </c>
      <c r="I95" s="32" t="n">
        <f aca="false">ROUND(ROUND(H95,2)*ROUND(G95,5),2)</f>
        <v>0</v>
      </c>
      <c r="O95" s="0" t="n">
        <f aca="false">(I95*21)/100</f>
        <v>0</v>
      </c>
      <c r="P95" s="0" t="s">
        <v>25</v>
      </c>
    </row>
    <row r="96" customFormat="false" ht="12.75" hidden="false" customHeight="false" outlineLevel="0" collapsed="false">
      <c r="A96" s="33" t="s">
        <v>53</v>
      </c>
      <c r="E96" s="34"/>
    </row>
    <row r="97" customFormat="false" ht="12.75" hidden="false" customHeight="false" outlineLevel="0" collapsed="false">
      <c r="A97" s="35" t="s">
        <v>54</v>
      </c>
      <c r="E97" s="36" t="s">
        <v>137</v>
      </c>
    </row>
    <row r="98" customFormat="false" ht="51" hidden="false" customHeight="false" outlineLevel="0" collapsed="false">
      <c r="A98" s="0" t="s">
        <v>56</v>
      </c>
      <c r="E98" s="34" t="s">
        <v>138</v>
      </c>
    </row>
    <row r="99" customFormat="false" ht="12.75" hidden="false" customHeight="false" outlineLevel="0" collapsed="false">
      <c r="A99" s="27" t="s">
        <v>48</v>
      </c>
      <c r="B99" s="28" t="s">
        <v>114</v>
      </c>
      <c r="C99" s="28" t="s">
        <v>139</v>
      </c>
      <c r="D99" s="27"/>
      <c r="E99" s="29" t="s">
        <v>140</v>
      </c>
      <c r="F99" s="30" t="s">
        <v>72</v>
      </c>
      <c r="G99" s="31" t="n">
        <v>164.01</v>
      </c>
      <c r="H99" s="32" t="n">
        <v>0</v>
      </c>
      <c r="I99" s="32" t="n">
        <f aca="false">ROUND(ROUND(H99,2)*ROUND(G99,5),2)</f>
        <v>0</v>
      </c>
      <c r="O99" s="0" t="n">
        <f aca="false">(I99*21)/100</f>
        <v>0</v>
      </c>
      <c r="P99" s="0" t="s">
        <v>25</v>
      </c>
    </row>
    <row r="100" customFormat="false" ht="12.75" hidden="false" customHeight="false" outlineLevel="0" collapsed="false">
      <c r="A100" s="33" t="s">
        <v>53</v>
      </c>
      <c r="E100" s="34"/>
    </row>
    <row r="101" customFormat="false" ht="38.25" hidden="false" customHeight="false" outlineLevel="0" collapsed="false">
      <c r="A101" s="35" t="s">
        <v>54</v>
      </c>
      <c r="E101" s="36" t="s">
        <v>152</v>
      </c>
    </row>
    <row r="102" customFormat="false" ht="51" hidden="false" customHeight="false" outlineLevel="0" collapsed="false">
      <c r="A102" s="0" t="s">
        <v>56</v>
      </c>
      <c r="E102" s="34" t="s">
        <v>138</v>
      </c>
    </row>
    <row r="103" customFormat="false" ht="12.75" hidden="false" customHeight="false" outlineLevel="0" collapsed="false">
      <c r="A103" s="27" t="s">
        <v>48</v>
      </c>
      <c r="B103" s="28" t="s">
        <v>17</v>
      </c>
      <c r="C103" s="28" t="s">
        <v>142</v>
      </c>
      <c r="D103" s="27"/>
      <c r="E103" s="29" t="s">
        <v>143</v>
      </c>
      <c r="F103" s="30" t="s">
        <v>72</v>
      </c>
      <c r="G103" s="31" t="n">
        <v>328.02</v>
      </c>
      <c r="H103" s="32" t="n">
        <v>0</v>
      </c>
      <c r="I103" s="32" t="n">
        <f aca="false">ROUND(ROUND(H103,2)*ROUND(G103,5),2)</f>
        <v>0</v>
      </c>
      <c r="O103" s="0" t="n">
        <f aca="false">(I103*21)/100</f>
        <v>0</v>
      </c>
      <c r="P103" s="0" t="s">
        <v>25</v>
      </c>
    </row>
    <row r="104" customFormat="false" ht="12.75" hidden="false" customHeight="false" outlineLevel="0" collapsed="false">
      <c r="A104" s="33" t="s">
        <v>53</v>
      </c>
      <c r="E104" s="34"/>
    </row>
    <row r="105" customFormat="false" ht="12.75" hidden="false" customHeight="false" outlineLevel="0" collapsed="false">
      <c r="A105" s="35" t="s">
        <v>54</v>
      </c>
      <c r="E105" s="36" t="s">
        <v>153</v>
      </c>
    </row>
    <row r="106" customFormat="false" ht="25.5" hidden="false" customHeight="false" outlineLevel="0" collapsed="false">
      <c r="A106" s="0" t="s">
        <v>56</v>
      </c>
      <c r="E106" s="34" t="s">
        <v>145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8" activeCellId="0" sqref="A8"/>
    </sheetView>
  </sheetViews>
  <sheetFormatPr defaultColWidth="9.15625" defaultRowHeight="12.75" zeroHeight="false" outlineLevelRow="0" outlineLevelCol="0"/>
  <cols>
    <col collapsed="false" customWidth="false" hidden="true" outlineLevel="0" max="1" min="1" style="0" width="9.14"/>
    <col collapsed="false" customWidth="true" hidden="false" outlineLevel="0" max="2" min="2" style="0" width="11.72"/>
    <col collapsed="false" customWidth="true" hidden="false" outlineLevel="0" max="3" min="3" style="0" width="14.71"/>
    <col collapsed="false" customWidth="true" hidden="false" outlineLevel="0" max="4" min="4" style="0" width="9.71"/>
    <col collapsed="false" customWidth="true" hidden="false" outlineLevel="0" max="5" min="5" style="0" width="70.72"/>
    <col collapsed="false" customWidth="true" hidden="false" outlineLevel="0" max="6" min="6" style="0" width="11.72"/>
    <col collapsed="false" customWidth="true" hidden="false" outlineLevel="0" max="9" min="7" style="0" width="16.71"/>
    <col collapsed="false" customWidth="false" hidden="true" outlineLevel="0" max="18" min="15" style="0" width="9.14"/>
  </cols>
  <sheetData>
    <row r="1" customFormat="false" ht="12.75" hidden="false" customHeight="true" outlineLevel="0" collapsed="false">
      <c r="A1" s="0" t="s">
        <v>16</v>
      </c>
      <c r="B1" s="2"/>
      <c r="C1" s="2"/>
      <c r="D1" s="2"/>
      <c r="E1" s="2"/>
      <c r="F1" s="2"/>
      <c r="G1" s="2"/>
      <c r="H1" s="2"/>
      <c r="I1" s="2"/>
      <c r="P1" s="0" t="s">
        <v>17</v>
      </c>
    </row>
    <row r="2" customFormat="false" ht="25" hidden="false" customHeight="true" outlineLevel="0" collapsed="false">
      <c r="B2" s="2"/>
      <c r="C2" s="2"/>
      <c r="D2" s="2"/>
      <c r="E2" s="12" t="s">
        <v>18</v>
      </c>
      <c r="F2" s="2"/>
      <c r="G2" s="2"/>
      <c r="H2" s="8"/>
      <c r="I2" s="8"/>
      <c r="O2" s="0" t="n">
        <f aca="false">0+O8</f>
        <v>0</v>
      </c>
      <c r="P2" s="0" t="s">
        <v>19</v>
      </c>
    </row>
    <row r="3" customFormat="false" ht="15" hidden="false" customHeight="true" outlineLevel="0" collapsed="false">
      <c r="A3" s="0" t="s">
        <v>20</v>
      </c>
      <c r="B3" s="13" t="s">
        <v>21</v>
      </c>
      <c r="C3" s="14" t="s">
        <v>22</v>
      </c>
      <c r="D3" s="14"/>
      <c r="E3" s="15" t="s">
        <v>23</v>
      </c>
      <c r="F3" s="2"/>
      <c r="G3" s="16"/>
      <c r="H3" s="17" t="s">
        <v>14</v>
      </c>
      <c r="I3" s="18" t="n">
        <f aca="false">0+I8</f>
        <v>0</v>
      </c>
      <c r="O3" s="0" t="s">
        <v>24</v>
      </c>
      <c r="P3" s="0" t="s">
        <v>25</v>
      </c>
    </row>
    <row r="4" customFormat="false" ht="15" hidden="false" customHeight="true" outlineLevel="0" collapsed="false">
      <c r="A4" s="0" t="s">
        <v>26</v>
      </c>
      <c r="B4" s="19" t="s">
        <v>27</v>
      </c>
      <c r="C4" s="20" t="s">
        <v>14</v>
      </c>
      <c r="D4" s="20"/>
      <c r="E4" s="21" t="s">
        <v>15</v>
      </c>
      <c r="F4" s="8"/>
      <c r="G4" s="8"/>
      <c r="H4" s="22"/>
      <c r="I4" s="22"/>
      <c r="O4" s="0" t="s">
        <v>28</v>
      </c>
      <c r="P4" s="0" t="s">
        <v>25</v>
      </c>
    </row>
    <row r="5" customFormat="false" ht="12.75" hidden="false" customHeight="true" outlineLevel="0" collapsed="false">
      <c r="A5" s="23" t="s">
        <v>29</v>
      </c>
      <c r="B5" s="23" t="s">
        <v>30</v>
      </c>
      <c r="C5" s="23" t="s">
        <v>31</v>
      </c>
      <c r="D5" s="23" t="s">
        <v>32</v>
      </c>
      <c r="E5" s="23" t="s">
        <v>33</v>
      </c>
      <c r="F5" s="23" t="s">
        <v>34</v>
      </c>
      <c r="G5" s="23" t="s">
        <v>35</v>
      </c>
      <c r="H5" s="23" t="s">
        <v>36</v>
      </c>
      <c r="I5" s="23"/>
      <c r="O5" s="0" t="s">
        <v>37</v>
      </c>
      <c r="P5" s="0" t="s">
        <v>25</v>
      </c>
    </row>
    <row r="6" customFormat="false" ht="12.75" hidden="false" customHeight="true" outlineLevel="0" collapsed="false">
      <c r="A6" s="23"/>
      <c r="B6" s="23"/>
      <c r="C6" s="23"/>
      <c r="D6" s="23"/>
      <c r="E6" s="23"/>
      <c r="F6" s="23"/>
      <c r="G6" s="23"/>
      <c r="H6" s="23" t="s">
        <v>38</v>
      </c>
      <c r="I6" s="23" t="s">
        <v>39</v>
      </c>
    </row>
    <row r="7" customFormat="false" ht="12.75" hidden="false" customHeight="true" outlineLevel="0" collapsed="false">
      <c r="A7" s="23" t="s">
        <v>40</v>
      </c>
      <c r="B7" s="23" t="s">
        <v>41</v>
      </c>
      <c r="C7" s="23" t="s">
        <v>25</v>
      </c>
      <c r="D7" s="23" t="s">
        <v>19</v>
      </c>
      <c r="E7" s="23" t="s">
        <v>42</v>
      </c>
      <c r="F7" s="23" t="s">
        <v>17</v>
      </c>
      <c r="G7" s="23" t="s">
        <v>43</v>
      </c>
      <c r="H7" s="23" t="s">
        <v>44</v>
      </c>
      <c r="I7" s="23" t="s">
        <v>45</v>
      </c>
    </row>
    <row r="8" customFormat="false" ht="12.75" hidden="false" customHeight="true" outlineLevel="0" collapsed="false">
      <c r="A8" s="22" t="s">
        <v>46</v>
      </c>
      <c r="B8" s="22"/>
      <c r="C8" s="24" t="s">
        <v>40</v>
      </c>
      <c r="D8" s="22"/>
      <c r="E8" s="25" t="s">
        <v>47</v>
      </c>
      <c r="F8" s="22"/>
      <c r="G8" s="22"/>
      <c r="H8" s="22"/>
      <c r="I8" s="26" t="n">
        <f aca="false">0+Q8</f>
        <v>0</v>
      </c>
      <c r="O8" s="0" t="n">
        <f aca="false">0+R8</f>
        <v>0</v>
      </c>
      <c r="Q8" s="0" t="n">
        <f aca="false">0+I9</f>
        <v>0</v>
      </c>
      <c r="R8" s="0" t="n">
        <f aca="false">0+O9</f>
        <v>0</v>
      </c>
    </row>
    <row r="9" customFormat="false" ht="12.75" hidden="false" customHeight="false" outlineLevel="0" collapsed="false">
      <c r="A9" s="27" t="s">
        <v>48</v>
      </c>
      <c r="B9" s="28" t="s">
        <v>41</v>
      </c>
      <c r="C9" s="28" t="s">
        <v>154</v>
      </c>
      <c r="D9" s="27"/>
      <c r="E9" s="29" t="s">
        <v>155</v>
      </c>
      <c r="F9" s="30" t="s">
        <v>156</v>
      </c>
      <c r="G9" s="31" t="n">
        <v>1</v>
      </c>
      <c r="H9" s="32" t="n">
        <v>0</v>
      </c>
      <c r="I9" s="32" t="n">
        <f aca="false">ROUND(ROUND(H9,2)*ROUND(G9,5),2)</f>
        <v>0</v>
      </c>
      <c r="O9" s="0" t="n">
        <f aca="false">(I9*21)/100</f>
        <v>0</v>
      </c>
      <c r="P9" s="0" t="s">
        <v>25</v>
      </c>
    </row>
    <row r="10" customFormat="false" ht="12.75" hidden="false" customHeight="false" outlineLevel="0" collapsed="false">
      <c r="A10" s="33" t="s">
        <v>53</v>
      </c>
      <c r="E10" s="34"/>
    </row>
    <row r="11" customFormat="false" ht="12.75" hidden="false" customHeight="false" outlineLevel="0" collapsed="false">
      <c r="A11" s="35" t="s">
        <v>54</v>
      </c>
      <c r="E11" s="36"/>
    </row>
    <row r="12" customFormat="false" ht="12.75" hidden="false" customHeight="false" outlineLevel="0" collapsed="false">
      <c r="A12" s="0" t="s">
        <v>56</v>
      </c>
      <c r="E12" s="34" t="s">
        <v>157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cs-CZ</dc:language>
  <cp:lastModifiedBy/>
  <cp:revision>0</cp:revision>
  <dc:subject/>
  <dc:title/>
</cp:coreProperties>
</file>